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215" windowHeight="6945" activeTab="0"/>
  </bookViews>
  <sheets>
    <sheet name="Показатели" sheetId="1" r:id="rId1"/>
    <sheet name="Территории" sheetId="2" r:id="rId2"/>
  </sheets>
  <definedNames>
    <definedName name="_xlnm.Print_Titles" localSheetId="0">'Показатели'!$B:$E,'Показатели'!$5:$7</definedName>
    <definedName name="_xlnm.Print_Titles" localSheetId="1">'Территории'!$B:$B,'Территории'!$4:$6</definedName>
  </definedNames>
  <calcPr fullCalcOnLoad="1"/>
</workbook>
</file>

<file path=xl/sharedStrings.xml><?xml version="1.0" encoding="utf-8"?>
<sst xmlns="http://schemas.openxmlformats.org/spreadsheetml/2006/main" count="572" uniqueCount="412">
  <si>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</si>
  <si>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Ярославская область, Рыбинский
Источник данных: Данные муниципальных образований</t>
  </si>
  <si>
    <t>Наименование показателя</t>
  </si>
  <si>
    <t>Единица измерения</t>
  </si>
  <si>
    <t>Факт</t>
  </si>
  <si>
    <t>План</t>
  </si>
  <si>
    <t>Примечание</t>
  </si>
  <si>
    <t>2012(Факт)</t>
  </si>
  <si>
    <t>2013(Факт)</t>
  </si>
  <si>
    <t>2014(Факт)</t>
  </si>
  <si>
    <t>2015(План)</t>
  </si>
  <si>
    <t>2016(План)</t>
  </si>
  <si>
    <t>2017(План)</t>
  </si>
  <si>
    <t>2012</t>
  </si>
  <si>
    <t>2013</t>
  </si>
  <si>
    <t>2014</t>
  </si>
  <si>
    <t>2015</t>
  </si>
  <si>
    <t>2016</t>
  </si>
  <si>
    <t>2017</t>
  </si>
  <si>
    <t>I. 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</si>
  <si>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</si>
  <si>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</si>
  <si>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</si>
  <si>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</si>
  <si>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число субъектов малого и среднего предпринимательства</t>
  </si>
  <si>
    <t>Число субъектов малого и среднего предпринимательства, единиц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</si>
  <si>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</si>
  <si>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</si>
  <si>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</si>
  <si>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</t>
  </si>
  <si>
    <t>процентов</t>
  </si>
  <si>
    <t>среднесписочная численность работников (без внешних совместителей) малых и средних предприятий</t>
  </si>
  <si>
    <t>среднесписочная численность работников (без внешних совместителей) малых и средних предприятий, человек</t>
  </si>
  <si>
    <t>человек</t>
  </si>
  <si>
    <t>среднесписочная численность работников (без внешних совместителей) всех предприятий и организаций городского округа (муниципального района)</t>
  </si>
  <si>
    <t>среднесписочная численность работников (без внешних совместителей) всех предприятий и организаций городского округа (муниципального района), человек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</si>
  <si>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</si>
  <si>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</si>
  <si>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рубль</t>
  </si>
  <si>
    <t>рублей</t>
  </si>
  <si>
    <t>объем инвестиций в основной капитал (за исключением бюджетных средств)</t>
  </si>
  <si>
    <t>объем инвестиций в основной капитал (за исключением бюджетных средств), тысяча рублей</t>
  </si>
  <si>
    <t>тыс. 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</si>
  <si>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</si>
  <si>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</si>
  <si>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</t>
  </si>
  <si>
    <t>площадь земельных участков, являющихся объектами налогообложения земельным налогом</t>
  </si>
  <si>
    <t>площадь земельных участков, являющихся объектами налогообложения земельным налогом, га</t>
  </si>
  <si>
    <t>га</t>
  </si>
  <si>
    <t>общая площадь территории городского округа (муниципального района)</t>
  </si>
  <si>
    <t>общая площадь территории городского округа (муниципального района), га</t>
  </si>
  <si>
    <t>5.</t>
  </si>
  <si>
    <t>Доля прибыльных сельскохозяйственных организаций в их общем числе</t>
  </si>
  <si>
    <t>Доля прибыльных сельскохозяйственных организаций в их общем числе, %</t>
  </si>
  <si>
    <t>число прибыльных сельскохозяйственных организаций</t>
  </si>
  <si>
    <t>Число прибыльных сельскохозяйственных организаций, единиц</t>
  </si>
  <si>
    <t>общее число сельскохозяйственных организаций</t>
  </si>
  <si>
    <t>Общее число сельскохозяйственных организаций, единиц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</si>
  <si>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</si>
  <si>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</si>
  <si>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</t>
  </si>
  <si>
    <t>протяженность автомобильных дорог (улиц) общего пользования местного значения, в том числе расположенных в границах населённых пунктов, не отвечающих нормативным требованиям</t>
  </si>
  <si>
    <t>протяженность автомобильных дорог (улиц) общего пользования местного значения, в том числе расположенных в границах населённых пунктов, не отвечающих нормативным требованиям, км</t>
  </si>
  <si>
    <t>км</t>
  </si>
  <si>
    <t>общая протяжённость автомобильных дорог (улиц) общего пользования местного значения, в том числе расположенных в границах населённых пунктов</t>
  </si>
  <si>
    <t>общая протяжённость автомобильных дорог (улиц) общего пользования местного значения, в том числе расположенных в границах населённых пунктов, км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</si>
  <si>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</si>
  <si>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</si>
  <si>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</t>
  </si>
  <si>
    <t>численность постоянного населения, проживающего в населенных пунктах, не имеющего регулярного автобусного и (или) железнодорожного сообщения с административным центром городского округа (муниципального района)</t>
  </si>
  <si>
    <t>численность постоянного населения, проживающего в населенных пунктах, не имеющего регулярного автобусного и (или) железнодорожного сообщения с административным центром городского округа (муниципального района), человек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</si>
  <si>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</si>
  <si>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</si>
  <si>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</si>
  <si>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крупных и средних предприятий и некоммерческих организаций городского округа (муниципального района), рубль</t>
  </si>
  <si>
    <t>муниципальных учреждений культуры и искусства</t>
  </si>
  <si>
    <t>муниципальных учреждений культуры и искусства, Рубль</t>
  </si>
  <si>
    <t>муниципальных учреждений физической культуры и спорта</t>
  </si>
  <si>
    <t>муниципальных учреждений физической культуры и спорта, Рубль</t>
  </si>
  <si>
    <t>муниципальныx общеобразовательных учреждений:</t>
  </si>
  <si>
    <t>муниципальныx общеобразовательных учреждений:, рубль</t>
  </si>
  <si>
    <t>Рубль</t>
  </si>
  <si>
    <t>учителей муниципальныx общеобразовательных учреждений</t>
  </si>
  <si>
    <t>учителей муниципальныx общеобразовательных учреждений, рубль</t>
  </si>
  <si>
    <t>муниципальных дошкольных образовательных учреждений</t>
  </si>
  <si>
    <t>муниципальных дошкольных образовательных учреждений, рубль</t>
  </si>
  <si>
    <t>рубль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</si>
  <si>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</si>
  <si>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</si>
  <si>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 услугу по их содержанию в муниципальных дошкольных образовательных учреждениях в общей численности детей 1 - 6 лет</t>
  </si>
  <si>
    <t>Доля детей в возрасте 1 - 6 лет, получающих дошкольную образовательную услугу и (или услугу по их содержанию в муниципальных дошкольных образовательных учреждениях в общей численности детей 1 - 6 лет, %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</si>
  <si>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</si>
  <si>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1 - 6 лет, получающих дошкольную образовательную услугу и (или) услугу по их содержанию в муниципальных дошкольных образовательных учреждениях, человек</t>
  </si>
  <si>
    <t>общая численность детей в возрасте 1 - 6 лет</t>
  </si>
  <si>
    <t>общая численность детей в возрасте 1 - 6 лет, человек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</si>
  <si>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</si>
  <si>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</si>
  <si>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</t>
  </si>
  <si>
    <t>численность детей в возрасте 1 - 6 лет, состоящих на учете для определения в муниципальные дошкольные образовательные учреждения</t>
  </si>
  <si>
    <t>численность детей в возрасте 1 - 6 лет, состоящих на учете для определения в муниципальные дошкольные образовательные учреждения, человек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</si>
  <si>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</si>
  <si>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</si>
  <si>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%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</si>
  <si>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</si>
  <si>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ремонта, единица</t>
  </si>
  <si>
    <t>общее количество муниципальных дошкольных образовательных учреждений</t>
  </si>
  <si>
    <t>Общее количество муниципальных дошкольных образовательных учреждений, единица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</si>
  <si>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</si>
  <si>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</si>
  <si>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</si>
  <si>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%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</si>
  <si>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</si>
  <si>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</si>
  <si>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учреждений, %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</si>
  <si>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</si>
  <si>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учреждений, не получивших аттестат о среднем (полном) образовании, человек</t>
  </si>
  <si>
    <t>общая численность выпускников муниципальных общеобразовательных учреждений</t>
  </si>
  <si>
    <t>Общая численность выпускников муниципальных общеобразовательных учреждений, человек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</si>
  <si>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</si>
  <si>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</si>
  <si>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</si>
  <si>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процент</t>
  </si>
  <si>
    <t>количество муниципальных общеобразовательных учреждений, реализующих программы общего образования соответствующие современным требованиям обучения (ранее 2013 года)</t>
  </si>
  <si>
    <t>количество муниципальных общеобразовательных учреждений, реализующих программы общего образования соответствующие современным требованиям обучения (ранее 2013 года), единиц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</si>
  <si>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</si>
  <si>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</si>
  <si>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%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</si>
  <si>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</si>
  <si>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ремонта, единица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</si>
  <si>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</si>
  <si>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городской местности, единица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</si>
  <si>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</si>
  <si>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расположенных в сельской местности, единица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</si>
  <si>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</si>
  <si>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</si>
  <si>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</si>
  <si>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</si>
  <si>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учреждениях, человек</t>
  </si>
  <si>
    <t>численность обучающихся в муниципальных общеобразовательных учреждениях, расположенных в городской местности (среднегодовая)</t>
  </si>
  <si>
    <t>Численность обучающихся в муниципальных общеобразовательных учреждениях, расположенных в городской местности (среднегодовая), человек</t>
  </si>
  <si>
    <t>численность обучающихся в муниципальных общеобразовательных учреждениях, расположенных в сельской местности (среднегодовая)</t>
  </si>
  <si>
    <t>Численность обучающихся в муниципальных общеобразовательных учреждениях, расположенных в сельской местности (среднегодовая), человек</t>
  </si>
  <si>
    <t>17.</t>
  </si>
  <si>
    <t>Доля обучающихся в муниципальных образовательных учреждениях, занимающихся во вторую (третью) смену, в общей численности обучающихся в муниципальных образовательных учреждений</t>
  </si>
  <si>
    <t>Доля обучающихся в муниципальных образовательных учреждениях, занимающихся во вторую (третью) смену, в общей численности обучающихся в муниципальных образовательных учреждений, %</t>
  </si>
  <si>
    <t>численность обучающихся в муниципальных общеобразовательных учреждениях, занимающихся во вторую (третью) смену</t>
  </si>
  <si>
    <t>численность обучающихся в муниципальных общеобразовательных учреждениях, занимающихся во вторую (третью) смену, человек</t>
  </si>
  <si>
    <t>18.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</si>
  <si>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</si>
  <si>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учреждениях, тыс. рублей</t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</si>
  <si>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</si>
  <si>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образование, тысяча рублей</t>
  </si>
  <si>
    <t>общий объем расходов бюджета муниципального образования на общее образование в городской местности</t>
  </si>
  <si>
    <t>общий объем расходов бюджета муниципального образования на общее образование в городской местности, тысяча рублей</t>
  </si>
  <si>
    <t>общий объем расходов бюджета муниципального образования на общее образование в сельской местности</t>
  </si>
  <si>
    <t>общий объем расходов бюджета муниципального образования на общее образование в сельской местности, тысяча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</si>
  <si>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</si>
  <si>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</si>
  <si>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группы, %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</si>
  <si>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</si>
  <si>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человек</t>
  </si>
  <si>
    <t>численность детей в возрасте 5 - 18 лет, получающих услуги по дополнительному образованию в образовательных учреждениях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</si>
  <si>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образовательных учреждениях различной организационно-правовой формы и формы собственности, человек</t>
  </si>
  <si>
    <t>численность детей в возрасте 5 - 18 лет, получающих услуги по дополнительному образованию в учреждениях культуры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</si>
  <si>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учреждениях культуры различной организационно-правовой формы и формы собственности, человек</t>
  </si>
  <si>
    <t>численность детей в возрасте 5 - 18 лет, получающих услуги по дополнительному образованию в учреждениях физической культуры и спорта различной организационно-правовой формы и формы собственности</t>
  </si>
  <si>
    <t>численность детей в возрасте 5 - 18 лет, получающих услуги по дополнительному образованию в учреждениях физической культуры и спорта различной организационно-правовой формы и формы собственности, человек</t>
  </si>
  <si>
    <t>общая численность детей в возрасте 5 - 18 лет</t>
  </si>
  <si>
    <t>общая численность детей в возрасте 5 - 18 лет, человек</t>
  </si>
  <si>
    <t>IV. 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</si>
  <si>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</si>
  <si>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</si>
  <si>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</si>
  <si>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клубами и учреждениями клубного типа, процент</t>
  </si>
  <si>
    <t>фактическое количество зрительских мест в клубах и учреждениях клубного типа</t>
  </si>
  <si>
    <t>фактическое количество зрительских мест в клубах и учреждениях клубного типа, единица</t>
  </si>
  <si>
    <t>нормативное количество зрительских мест в клубах и учреждениях клубного типа</t>
  </si>
  <si>
    <t>нормативное количество зрительских мест в клубах и учреждениях клубного типа, единица</t>
  </si>
  <si>
    <t>библиотеками</t>
  </si>
  <si>
    <t>библиотеками, процент</t>
  </si>
  <si>
    <t>фактическое количество библиотек</t>
  </si>
  <si>
    <t>фактическое количество библиотек, единица</t>
  </si>
  <si>
    <t>нормативное количество библиотек</t>
  </si>
  <si>
    <t>нормативное количество библиотек, единица</t>
  </si>
  <si>
    <t>парками культуры и отдыха</t>
  </si>
  <si>
    <t>парками культуры и отдыха, процент</t>
  </si>
  <si>
    <t>фактическое количество парков культуры и отдыха</t>
  </si>
  <si>
    <t>фактическое количество парков культуры и отдыха, единица</t>
  </si>
  <si>
    <t>нормативное количество парков культуры и отдыха</t>
  </si>
  <si>
    <t>нормативное количество парков культуры и отдыха, единица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</si>
  <si>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</si>
  <si>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</si>
  <si>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%</t>
  </si>
  <si>
    <t>количество муниципальных учреждений культуры, здания которых находятся в аварийном состоянии или требуют капитального ремонта</t>
  </si>
  <si>
    <t>количество муниципальных учреждений культуры, здания которых находятся в аварийном состоянии или требуют капитального ремонта, единиц</t>
  </si>
  <si>
    <t>количество муниципальных учреждений культуры</t>
  </si>
  <si>
    <t>Количество муниципальных учреждений культуры, единиц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</si>
  <si>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</si>
  <si>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</si>
  <si>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%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</si>
  <si>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</si>
  <si>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количество объектов культурного наследия, находящихся в муниципальной собственности и требующих консервации или реставрации, единиц</t>
  </si>
  <si>
    <t>общее количество объектов культурного наследия, находящихся в муниципальной собственности</t>
  </si>
  <si>
    <t>общее количество объектов культурного наследия, находящихся в муниципальной собственности, единиц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</si>
  <si>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</si>
  <si>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</si>
  <si>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</si>
  <si>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населения, систематически занимающегося физической культурой и спортом, %</t>
  </si>
  <si>
    <t>численность лиц, систематически занимающихся физической культурой и спортом</t>
  </si>
  <si>
    <t>Численность лиц, систематически занимающихся физической культурой и спортом, человек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</si>
  <si>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</si>
  <si>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</si>
  <si>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</si>
  <si>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Общая площадь жилых помещений, приходящаяся в среднем на одного жителя - всего, кв. метров</t>
  </si>
  <si>
    <t>кв. метров</t>
  </si>
  <si>
    <t>общая площадь жилых помещений на конец года - всего</t>
  </si>
  <si>
    <t>общая площадь жилых помещений на конец года - всего, кв. метров</t>
  </si>
  <si>
    <t>в том числе:</t>
  </si>
  <si>
    <t>введенная в действие за год</t>
  </si>
  <si>
    <t>введенная в действие за год, кв. метров</t>
  </si>
  <si>
    <t>введенная в действие за год, кв. метр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</si>
  <si>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</si>
  <si>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</si>
  <si>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Площадь земельных участков, предоставленных для строительства в расчете на 10 тыс. человек населения - всего, га</t>
  </si>
  <si>
    <t>площадь земельных участков, предоставленных для строительства (за исключением жилищного строительства, индивидуального жилищного строительства и для комплексного освоения в целях жилищного строительства)</t>
  </si>
  <si>
    <t>площадь земельных участков, предоставленных для строительства (за исключением жилищного строительства, индивидуального жилищного строительства и для комплексного освоения в целях жилищного строительства), га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</si>
  <si>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</t>
  </si>
  <si>
    <t>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в расчете на 10 тыс. человек населения, га</t>
  </si>
  <si>
    <t>площадь земельных участков, предоставленных для жилищного строительства</t>
  </si>
  <si>
    <t>площадь земельных участков, предоставленных для жилищного строительства, га</t>
  </si>
  <si>
    <t>площадь земельных участков, предоставленных для индивидуального жилищного строительства</t>
  </si>
  <si>
    <t>площадь земельных участков, предоставленных для индивидуального жилищного строительства, га</t>
  </si>
  <si>
    <t>площадь земельных участков, предоставленных для комплексного освоения в целях жилищного строительства</t>
  </si>
  <si>
    <t>площадь земельных участков, предоставленных для комплексного освоения в целях жилищного строительства, га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</si>
  <si>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</si>
  <si>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</si>
  <si>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</si>
  <si>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объектов жилищного строительства - в течение 3 лет, квадратный метр</t>
  </si>
  <si>
    <t>иных объектов капитального строительства - в течение 5 лет</t>
  </si>
  <si>
    <t>иных объектов капитального строительства - в течение 5 лет, квадратный метр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</si>
  <si>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</si>
  <si>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</si>
  <si>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</si>
  <si>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домами, %</t>
  </si>
  <si>
    <t>число многоквартирных домов, в которых собственники помещений выбрали и реализуют один из способов управления многоквартирными домами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</si>
  <si>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единиц</t>
  </si>
  <si>
    <t>общее число многоквартирных домов, в которых собственники помещений должны выбрать способ управления многоквартирными домами</t>
  </si>
  <si>
    <t>общее число многоквартирных домов, в которых собственники помещений должны выбрать способ управления многоквартирными домами, Единица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</si>
  <si>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</si>
  <si>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</si>
  <si>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</si>
  <si>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области и (или) городского округа (муниципального района) в уставном капитале которых составляет не более 25 процентов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</si>
  <si>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области и (или) городского округа (муниципального района) в уставном капитале которых составляет не более 25 процентов, единица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</si>
  <si>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</si>
  <si>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района), единица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</si>
  <si>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</si>
  <si>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</si>
  <si>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</t>
  </si>
  <si>
    <t>число многоквартирных домов, расположенных на земельных участках, в отношении которых осуществлен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</si>
  <si>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учет, единица</t>
  </si>
  <si>
    <t>общее число многоквартирных домов</t>
  </si>
  <si>
    <t>общее число многоквартирных домов, единица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</si>
  <si>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</si>
  <si>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</si>
  <si>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%</t>
  </si>
  <si>
    <t>количествор семей, получивших жилые помещения и улучшивших жилищные условия в отчетном году</t>
  </si>
  <si>
    <t>количествор семей, получивших жилые помещения и улучшивших жилищные условия в отчетном году, единиц</t>
  </si>
  <si>
    <t>общее количество семей, состоящих на учете в качестве нуждающихся в жилых помещениях</t>
  </si>
  <si>
    <t>общее количество семей, состоящих на учете в качестве нуждающихся в жилых помещениях, единиц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</si>
  <si>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</si>
  <si>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</si>
  <si>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</si>
  <si>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</t>
  </si>
  <si>
    <t>объем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</si>
  <si>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объем налоговых и неналоговых доходов местного бюджета (за исключением поступлений налоговых доходов по дополнительным нормативам отчислений), тысяча рублей</t>
  </si>
  <si>
    <t>общий объем собственных доходов бюджета муниципального образования (без учета субвенций)</t>
  </si>
  <si>
    <t>общий объем собственных доходов бюджета муниципального образования (без учета субвенций), тысяча рублей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</si>
  <si>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</si>
  <si>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</si>
  <si>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</t>
  </si>
  <si>
    <t>полная учетная стоимость основных фондов организаций муниципальной формы собственности, находящихся в стадии банкротства</t>
  </si>
  <si>
    <t>полная учетная стоимость основных фондов организаций муниципальной формы собственности, находящихся в стадии банкротства, рубль</t>
  </si>
  <si>
    <t>полная учетная стоимость основных фондов всех организаций муниципальной формы собственности (сводный)</t>
  </si>
  <si>
    <t>полная учетная стоимость основных фондов всех организаций муниципальной формы собственности (сводный), рублей</t>
  </si>
  <si>
    <t>полная учетная стоимость основных фондов всех организаций муниципальной формы собственности (ранее 2011 года)</t>
  </si>
  <si>
    <t>полная учетная стоимость основных фондов всех организаций муниципальной формы собственности (ранее 2011 года), рублей</t>
  </si>
  <si>
    <t>полная учетная стоимость основных фондов крупных и средних коммерческих организаций муниципальной формы собственности</t>
  </si>
  <si>
    <t>полная учетная стоимость основных фондов крупных и средних коммерческих организаций муниципальной формы собственности, рублей</t>
  </si>
  <si>
    <t>полная учетная стоимость основных фондов некоммерческих организаций муниципальной формы собственности</t>
  </si>
  <si>
    <t>полная учетная стоимость основных фондов некоммерческих организаций муниципальной формы собственности, рублей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</si>
  <si>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</si>
  <si>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</si>
  <si>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тысяча рублей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</si>
  <si>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в сфере ответственности департамента строительства ЯО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</si>
  <si>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в сфере ответственности департамента строительства ЯО, тыс. рублей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</si>
  <si>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в сфере дорожного хозяйства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</si>
  <si>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в сфере дорожного хозяйства, тыс. рублей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</si>
  <si>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в сфере ответственности департамента АПКиПР ЯО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</si>
  <si>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в сфере ответственности департамента АПКиПР ЯО, тыс. рублей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</si>
  <si>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в сфере жилищно-коммунального хозяйства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</si>
  <si>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в сфере жилищно-коммунального хозяйства, тыс. рублей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</si>
  <si>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в сфере ответственности департамента инвестиционной политики ЯО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</si>
  <si>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района), в сфере ответственности департамента инвестиционной политики ЯО, тыс. рублей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</si>
  <si>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 в сфере охраны окружающей среды и природопользования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</si>
  <si>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 в сфере охраны окружающей среды и природопользования, тыс. рублей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</si>
  <si>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 (ранее 2014 года)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</si>
  <si>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района)(ранее 2014 года), тысяча рублей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</si>
  <si>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 в расчете на 1 жителя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</si>
  <si>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 в расчете на 1 жителя,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</si>
  <si>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</si>
  <si>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</si>
  <si>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%</t>
  </si>
  <si>
    <t>величина просроченной кредиторской задолженности по оплате труда (включая начисления на оплату труда) муниципальных учреждений</t>
  </si>
  <si>
    <t>величина просроченной кредиторской задолженности по оплате труда (включая начисления на оплату труда) муниципальных учреждений, рублей</t>
  </si>
  <si>
    <t>общий объем расходов муниципального образования на оплату труда (включая начисления на оплату труда)</t>
  </si>
  <si>
    <t>общий объем расходов муниципального образования на оплату труда (включая начисления на оплату труда), рублей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</si>
  <si>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</si>
  <si>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</si>
  <si>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рублей</t>
  </si>
  <si>
    <t>общий объем расходов бюджета муниципального образования на содержание работников органов местного самоуправления</t>
  </si>
  <si>
    <t>Общий объем расходов бюджета муниципального образования на содержание работников органов местного самоуправления, тысяча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</si>
  <si>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</si>
  <si>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</si>
  <si>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</si>
  <si>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</si>
  <si>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</si>
  <si>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</si>
  <si>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(сводный)</t>
  </si>
  <si>
    <t>Удовлетворенность населения деятельностью органов местного самоуправления (сводный), процент</t>
  </si>
  <si>
    <t>процентов от числа опрошенныхт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</si>
  <si>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</si>
  <si>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</si>
  <si>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</si>
  <si>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</si>
  <si>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</si>
  <si>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</si>
  <si>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</si>
  <si>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</si>
  <si>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электрическая энергия, кВт·ч на 1 проживающего</t>
  </si>
  <si>
    <t>кВт·ч на 1 проживающего</t>
  </si>
  <si>
    <t>величина потребления электрической энергии в многоквартирных домах</t>
  </si>
  <si>
    <t>величина потребления электрической энергии в многоквартирных домах, тыс. кВт.ч</t>
  </si>
  <si>
    <t>тыс. кВт.ч</t>
  </si>
  <si>
    <t>численность населения, проживающего в многоквартирных домах</t>
  </si>
  <si>
    <t>численность населения, проживающего в многоквартирных домах, человек</t>
  </si>
  <si>
    <t>тепловая энергия</t>
  </si>
  <si>
    <t>тепловая энергия, гигакалория</t>
  </si>
  <si>
    <t>Гкал на 1 кв. метр общей площади</t>
  </si>
  <si>
    <t>величина потребления тепловой энергии в многоквартирных домах</t>
  </si>
  <si>
    <t>величина потребления тепловой энергии в многоквартирных домах, тыс. Гкал</t>
  </si>
  <si>
    <t>тыс. Гкал</t>
  </si>
  <si>
    <t>общая площадь многоквартирных домов</t>
  </si>
  <si>
    <t>Общая площадь многоквартирных домов, тыс. кв. метров</t>
  </si>
  <si>
    <t>тыс. кв. метров</t>
  </si>
  <si>
    <t>горячая вода</t>
  </si>
  <si>
    <t>горячая вода, куб. метров на 1 проживающего</t>
  </si>
  <si>
    <t>куб. метров на 1 проживающего</t>
  </si>
  <si>
    <t>величина потребления горячей воды в многоквартирных домах</t>
  </si>
  <si>
    <t>величина потребления горячей воды в многоквартирных домах, тыс. куб. метров</t>
  </si>
  <si>
    <t>тыс. куб. метров</t>
  </si>
  <si>
    <t>численность населения, проживающего в многоквартирных домах, оборудованных горячим водоснабжением</t>
  </si>
  <si>
    <t>численность населения, проживающего в многоквартирных домах, оборудованных горячим водоснабжением, человек</t>
  </si>
  <si>
    <t>холодная вода</t>
  </si>
  <si>
    <t>холодная вода, куб. метров на 1 проживающего</t>
  </si>
  <si>
    <t>величина потребления холодной воды в многоквартирных домах</t>
  </si>
  <si>
    <t>величина потребления холодной воды в многоквартирных домах, тыс. куб. метров</t>
  </si>
  <si>
    <t>численность населения, проживающего в многоквартирных домах, оборудованных холодным водоснабжением</t>
  </si>
  <si>
    <t>численность населения, проживающего в многоквартирных домах, оборудованных холодным водоснабжением, человек</t>
  </si>
  <si>
    <t>природный газ</t>
  </si>
  <si>
    <t>природный газ, куб. метров на 1 проживающего</t>
  </si>
  <si>
    <t>величина потребления природного газа в многоквартирных домах</t>
  </si>
  <si>
    <t>величина потребления природного газа в многоквартирных домах, тыс. куб. метров</t>
  </si>
  <si>
    <t>численность населения, проживающего в многоквартирных домах, оборудованных природным газом</t>
  </si>
  <si>
    <t>численность населения, проживающего в многоквартирных домах, оборудованных природным газом, человек</t>
  </si>
  <si>
    <t>40.</t>
  </si>
  <si>
    <t>Удельная величина потребления энергетических ресурсов муниципальными учреждениями:</t>
  </si>
  <si>
    <t>электрическая энергия, кВт·ч на 1 человека населения</t>
  </si>
  <si>
    <t>кВт·ч на 1 человека населения</t>
  </si>
  <si>
    <t>величина потребления электрической энергии учреждениями</t>
  </si>
  <si>
    <t>величина потребления электрической энергии учреждениями, тыс. кВт·ч</t>
  </si>
  <si>
    <t>тыс. кВт·ч</t>
  </si>
  <si>
    <t>тепловая энергия, Гкал на 1 кв. метр общей площади</t>
  </si>
  <si>
    <t>величина потребления тепловой энергии учреждениями</t>
  </si>
  <si>
    <t>величина потребления тепловой энергии учреждениями, тыс. Гкал</t>
  </si>
  <si>
    <t>общая площадь муниципальных учреждений</t>
  </si>
  <si>
    <t>общая площадь муниципальных учреждений, тыс. кв. метров</t>
  </si>
  <si>
    <t>горячая вода, куб. метров на 1 человека населения</t>
  </si>
  <si>
    <t>куб. метров на 1 человека населения</t>
  </si>
  <si>
    <t>величина потребления горячей воды учреждениями</t>
  </si>
  <si>
    <t>величина потребления горячей воды учреждениями, тыс. куб. метров</t>
  </si>
  <si>
    <t>холодная вода, куб. метров на 1 человека населения</t>
  </si>
  <si>
    <t>величина потребления холодной воды учреждениями</t>
  </si>
  <si>
    <t>величина потребления холодной воды учреждениями, тыс. куб. метров</t>
  </si>
  <si>
    <t>природный газ, куб. метров на 1 человека населения</t>
  </si>
  <si>
    <t>величина потребления природного газа учреждениями</t>
  </si>
  <si>
    <t>величина потребления природного газа учреждениями, тыс. куб. метров</t>
  </si>
  <si>
    <t>Территория: Ярославская область
Показатель: I. Экономическое развитие
Источник данных: Данные муниципальных образований</t>
  </si>
  <si>
    <t>Территории</t>
  </si>
  <si>
    <t>Рыбинский</t>
  </si>
  <si>
    <t>реконструкция объектов недвижимого имущества МУП "Коммунальные системы"</t>
  </si>
  <si>
    <t>оформлены и поставлены на баланс земельные участки мун. учреждений (в основном школы)</t>
  </si>
  <si>
    <t>библиотеки являются структурными подразделениями учреждений клубного типа</t>
  </si>
  <si>
    <t>раннее в число МКД были включены дома не содержащие элементов общего имущества</t>
  </si>
  <si>
    <t>за счет замены приборов учета</t>
  </si>
  <si>
    <t>в связи с введением новых нормативов потребления</t>
  </si>
  <si>
    <t>в 2014 году численность снизилась из-за того, что в п. Песочное горячая вода производится бойлерными установками</t>
  </si>
  <si>
    <t>В численностьза 2013 год внесены изменения, в связи со счетной ошибкой - не учтена численность по Волжскому сельскому поселению</t>
  </si>
  <si>
    <t>информация предоставляется ООО "Газпроммежрегионгаз"</t>
  </si>
  <si>
    <t>за счет установки приборов учета</t>
  </si>
  <si>
    <t>Реестр муниципального имущества РМР</t>
  </si>
  <si>
    <t>включены организации, оказывающие услуги на территории РМР, но зарегистрированные в других муниципальных образованиях</t>
  </si>
  <si>
    <t>в 2012 и 2013 году были ошибочно включены организации, оказывающие услуги по содержанию и ремонту жилищного фонда многоквартирных домов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</si>
</sst>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u val="single"/>
      <sz val="9"/>
      <color indexed="11"/>
      <name val="Arial"/>
      <family val="0"/>
    </font>
    <font>
      <sz val="14"/>
      <color indexed="12"/>
      <name val="Tahoma"/>
      <family val="0"/>
    </font>
    <font>
      <b/>
      <sz val="10"/>
      <color indexed="12"/>
      <name val="Tahoma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0"/>
    </font>
    <font>
      <sz val="9"/>
      <color indexed="8"/>
      <name val="Arial"/>
      <family val="0"/>
    </font>
    <font>
      <sz val="6"/>
      <color indexed="8"/>
      <name val="Tahom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1"/>
      <protection/>
    </xf>
    <xf numFmtId="49" fontId="7" fillId="34" borderId="12" xfId="42" applyNumberFormat="1" applyFont="1" applyFill="1" applyBorder="1" applyAlignment="1" applyProtection="1">
      <alignment horizontal="center" vertical="center" wrapText="1"/>
      <protection/>
    </xf>
    <xf numFmtId="4" fontId="8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 indent="2"/>
      <protection/>
    </xf>
    <xf numFmtId="4" fontId="8" fillId="0" borderId="12" xfId="42" applyNumberFormat="1" applyFont="1" applyFill="1" applyBorder="1" applyAlignment="1" applyProtection="1">
      <alignment horizontal="center" vertical="center"/>
      <protection locked="0"/>
    </xf>
    <xf numFmtId="4" fontId="8" fillId="34" borderId="12" xfId="42" applyNumberFormat="1" applyFont="1" applyFill="1" applyBorder="1" applyAlignment="1" applyProtection="1">
      <alignment horizontal="center" vertical="center"/>
      <protection/>
    </xf>
    <xf numFmtId="0" fontId="8" fillId="34" borderId="12" xfId="42" applyNumberFormat="1" applyFont="1" applyFill="1" applyBorder="1" applyAlignment="1" applyProtection="1">
      <alignment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3"/>
      <protection/>
    </xf>
    <xf numFmtId="0" fontId="7" fillId="34" borderId="12" xfId="42" applyNumberFormat="1" applyFont="1" applyFill="1" applyBorder="1" applyAlignment="1" applyProtection="1">
      <alignment horizontal="left" vertical="center" wrapText="1" indent="4"/>
      <protection/>
    </xf>
    <xf numFmtId="0" fontId="8" fillId="0" borderId="12" xfId="42" applyNumberFormat="1" applyFont="1" applyFill="1" applyBorder="1" applyAlignment="1" applyProtection="1">
      <alignment horizontal="center" vertical="center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9" fillId="0" borderId="0" xfId="42" applyNumberFormat="1" applyFont="1" applyFill="1" applyBorder="1" applyAlignment="1" applyProtection="1">
      <alignment vertical="top"/>
      <protection/>
    </xf>
    <xf numFmtId="4" fontId="8" fillId="34" borderId="12" xfId="42" applyNumberFormat="1" applyFont="1" applyFill="1" applyBorder="1" applyAlignment="1" applyProtection="1">
      <alignment horizontal="right" vertical="top"/>
      <protection/>
    </xf>
    <xf numFmtId="4" fontId="10" fillId="0" borderId="12" xfId="42" applyNumberFormat="1" applyFont="1" applyFill="1" applyBorder="1" applyAlignment="1" applyProtection="1">
      <alignment horizontal="center" vertical="center"/>
      <protection locked="0"/>
    </xf>
    <xf numFmtId="4" fontId="11" fillId="0" borderId="12" xfId="42" applyNumberFormat="1" applyFont="1" applyFill="1" applyBorder="1" applyAlignment="1" applyProtection="1">
      <alignment horizontal="center" vertical="center"/>
      <protection locked="0"/>
    </xf>
    <xf numFmtId="4" fontId="10" fillId="0" borderId="12" xfId="42" applyNumberFormat="1" applyFont="1" applyFill="1" applyBorder="1" applyAlignment="1" applyProtection="1">
      <alignment horizontal="center" vertical="center"/>
      <protection/>
    </xf>
    <xf numFmtId="0" fontId="8" fillId="0" borderId="12" xfId="42" applyNumberFormat="1" applyFont="1" applyFill="1" applyBorder="1" applyAlignment="1" applyProtection="1">
      <alignment vertical="center" wrapText="1"/>
      <protection locked="0"/>
    </xf>
    <xf numFmtId="4" fontId="8" fillId="0" borderId="12" xfId="42" applyNumberFormat="1" applyFont="1" applyFill="1" applyBorder="1" applyAlignment="1" applyProtection="1">
      <alignment horizontal="center" vertical="center"/>
      <protection locked="0"/>
    </xf>
    <xf numFmtId="4" fontId="8" fillId="35" borderId="12" xfId="42" applyNumberFormat="1" applyFont="1" applyFill="1" applyBorder="1" applyAlignment="1" applyProtection="1">
      <alignment horizontal="center" vertical="center"/>
      <protection locked="0"/>
    </xf>
    <xf numFmtId="0" fontId="8" fillId="35" borderId="12" xfId="42" applyNumberFormat="1" applyFont="1" applyFill="1" applyBorder="1" applyAlignment="1" applyProtection="1">
      <alignment vertical="center" wrapText="1"/>
      <protection locked="0"/>
    </xf>
    <xf numFmtId="4" fontId="8" fillId="35" borderId="12" xfId="42" applyNumberFormat="1" applyFont="1" applyFill="1" applyBorder="1" applyAlignment="1" applyProtection="1">
      <alignment horizontal="center" vertical="center"/>
      <protection/>
    </xf>
    <xf numFmtId="3" fontId="8" fillId="0" borderId="12" xfId="42" applyNumberFormat="1" applyFont="1" applyFill="1" applyBorder="1" applyAlignment="1" applyProtection="1">
      <alignment vertical="center" wrapText="1"/>
      <protection locked="0"/>
    </xf>
    <xf numFmtId="0" fontId="8" fillId="35" borderId="12" xfId="42" applyNumberFormat="1" applyFont="1" applyFill="1" applyBorder="1" applyAlignment="1" applyProtection="1">
      <alignment vertical="center" wrapText="1"/>
      <protection locked="0"/>
    </xf>
    <xf numFmtId="0" fontId="7" fillId="34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left" vertical="center" wrapText="1"/>
      <protection/>
    </xf>
    <xf numFmtId="0" fontId="2" fillId="0" borderId="0" xfId="42" applyNumberFormat="1" applyFont="1" applyFill="1" applyBorder="1" applyAlignment="1" applyProtection="1">
      <alignment vertical="top"/>
      <protection/>
    </xf>
    <xf numFmtId="0" fontId="3" fillId="0" borderId="0" xfId="42" applyNumberFormat="1" applyFont="1" applyFill="1" applyBorder="1" applyAlignment="1" applyProtection="1">
      <alignment vertical="top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5" fillId="0" borderId="0" xfId="42" applyNumberFormat="1" applyFont="1" applyFill="1" applyBorder="1" applyAlignment="1" applyProtection="1">
      <alignment vertical="top" wrapText="1"/>
      <protection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2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80"/>
      <rgbColor rgb="004C4C4C"/>
      <rgbColor rgb="00E6E6E6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showGridLines="0" showRowColHeaders="0" tabSelected="1" zoomScalePageLayoutView="0" workbookViewId="0" topLeftCell="B1">
      <pane ySplit="7" topLeftCell="A140" activePane="bottomLeft" state="frozen"/>
      <selection pane="topLeft" activeCell="A1" sqref="A1"/>
      <selection pane="bottomLeft" activeCell="L82" sqref="L82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44.7109375" style="0" customWidth="1"/>
    <col min="4" max="4" width="0" style="0" hidden="1" customWidth="1"/>
    <col min="5" max="5" width="16.7109375" style="0" customWidth="1"/>
    <col min="6" max="6" width="14.421875" style="0" customWidth="1"/>
    <col min="7" max="7" width="16.28125" style="0" customWidth="1"/>
    <col min="8" max="8" width="10.421875" style="0" customWidth="1"/>
    <col min="9" max="9" width="15.00390625" style="0" customWidth="1"/>
    <col min="10" max="10" width="14.57421875" style="0" customWidth="1"/>
    <col min="11" max="11" width="14.28125" style="0" customWidth="1"/>
    <col min="12" max="12" width="31.7109375" style="0" customWidth="1"/>
    <col min="13" max="13" width="15.7109375" style="0" customWidth="1"/>
  </cols>
  <sheetData>
    <row r="1" spans="1:12" ht="15" customHeight="1" hidden="1">
      <c r="A1" s="1"/>
      <c r="B1" s="34"/>
      <c r="C1" s="35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9.25" customHeight="1">
      <c r="A3" s="1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8" customHeight="1" hidden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>
      <c r="A5" s="4"/>
      <c r="B5" s="38"/>
      <c r="C5" s="38" t="s">
        <v>2</v>
      </c>
      <c r="D5" s="6"/>
      <c r="E5" s="39" t="s">
        <v>3</v>
      </c>
      <c r="F5" s="38" t="s">
        <v>4</v>
      </c>
      <c r="G5" s="38"/>
      <c r="H5" s="38"/>
      <c r="I5" s="38" t="s">
        <v>5</v>
      </c>
      <c r="J5" s="38"/>
      <c r="K5" s="38"/>
      <c r="L5" s="38" t="s">
        <v>6</v>
      </c>
    </row>
    <row r="6" spans="1:12" ht="0" customHeight="1" hidden="1">
      <c r="A6" s="4"/>
      <c r="B6" s="38"/>
      <c r="C6" s="38"/>
      <c r="D6" s="5"/>
      <c r="E6" s="38"/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38"/>
    </row>
    <row r="7" spans="1:12" ht="15.75" customHeight="1">
      <c r="A7" s="4"/>
      <c r="B7" s="38"/>
      <c r="C7" s="38"/>
      <c r="D7" s="5"/>
      <c r="E7" s="38"/>
      <c r="F7" s="5" t="s">
        <v>13</v>
      </c>
      <c r="G7" s="5" t="s">
        <v>14</v>
      </c>
      <c r="H7" s="5" t="s">
        <v>15</v>
      </c>
      <c r="I7" s="5" t="s">
        <v>16</v>
      </c>
      <c r="J7" s="5" t="s">
        <v>17</v>
      </c>
      <c r="K7" s="5" t="s">
        <v>18</v>
      </c>
      <c r="L7" s="38"/>
    </row>
    <row r="8" spans="1:12" ht="15.75" customHeight="1">
      <c r="A8" s="4"/>
      <c r="B8" s="32" t="s">
        <v>19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37.5" customHeight="1">
      <c r="A9" s="4"/>
      <c r="B9" s="7" t="s">
        <v>20</v>
      </c>
      <c r="C9" s="8" t="s">
        <v>21</v>
      </c>
      <c r="D9" s="7" t="s">
        <v>22</v>
      </c>
      <c r="E9" s="9" t="s">
        <v>23</v>
      </c>
      <c r="F9" s="10">
        <f aca="true" t="shared" si="0" ref="F9:K9">F10/F145/1000*10000</f>
        <v>12.160228898426325</v>
      </c>
      <c r="G9" s="10">
        <f t="shared" si="0"/>
        <v>12.643138388180473</v>
      </c>
      <c r="H9" s="10">
        <f t="shared" si="0"/>
        <v>13.122402857767732</v>
      </c>
      <c r="I9" s="10">
        <f t="shared" si="0"/>
        <v>13.143483023001096</v>
      </c>
      <c r="J9" s="10">
        <f t="shared" si="0"/>
        <v>13.573000733675714</v>
      </c>
      <c r="K9" s="10">
        <f t="shared" si="0"/>
        <v>14.022140221402212</v>
      </c>
      <c r="L9" s="11"/>
    </row>
    <row r="10" spans="1:12" ht="27" customHeight="1">
      <c r="A10" s="4"/>
      <c r="B10" s="7"/>
      <c r="C10" s="12" t="s">
        <v>24</v>
      </c>
      <c r="D10" s="7" t="s">
        <v>25</v>
      </c>
      <c r="E10" s="9" t="s">
        <v>26</v>
      </c>
      <c r="F10" s="13">
        <v>34</v>
      </c>
      <c r="G10" s="13">
        <v>35</v>
      </c>
      <c r="H10" s="13">
        <v>36</v>
      </c>
      <c r="I10" s="13">
        <v>36</v>
      </c>
      <c r="J10" s="13">
        <v>37</v>
      </c>
      <c r="K10" s="13">
        <v>38</v>
      </c>
      <c r="L10" s="11"/>
    </row>
    <row r="11" spans="1:12" ht="59.25" customHeight="1">
      <c r="A11" s="4"/>
      <c r="B11" s="7" t="s">
        <v>27</v>
      </c>
      <c r="C11" s="8" t="s">
        <v>28</v>
      </c>
      <c r="D11" s="7" t="s">
        <v>29</v>
      </c>
      <c r="E11" s="9" t="s">
        <v>30</v>
      </c>
      <c r="F11" s="10">
        <f aca="true" t="shared" si="1" ref="F11:K11">F12/F13*100</f>
        <v>22.63233190271817</v>
      </c>
      <c r="G11" s="10">
        <f t="shared" si="1"/>
        <v>26.198282591725214</v>
      </c>
      <c r="H11" s="10">
        <f t="shared" si="1"/>
        <v>24.098079025456816</v>
      </c>
      <c r="I11" s="10">
        <f t="shared" si="1"/>
        <v>23.875968992248062</v>
      </c>
      <c r="J11" s="10">
        <f t="shared" si="1"/>
        <v>24.615384615384617</v>
      </c>
      <c r="K11" s="10">
        <f t="shared" si="1"/>
        <v>25.190839694656486</v>
      </c>
      <c r="L11" s="11"/>
    </row>
    <row r="12" spans="1:12" ht="37.5" customHeight="1">
      <c r="A12" s="4"/>
      <c r="B12" s="7"/>
      <c r="C12" s="12" t="s">
        <v>31</v>
      </c>
      <c r="D12" s="7" t="s">
        <v>32</v>
      </c>
      <c r="E12" s="9" t="s">
        <v>33</v>
      </c>
      <c r="F12" s="13">
        <v>1582</v>
      </c>
      <c r="G12" s="13">
        <v>1678</v>
      </c>
      <c r="H12" s="13">
        <v>1543</v>
      </c>
      <c r="I12" s="13">
        <v>1540</v>
      </c>
      <c r="J12" s="13">
        <v>1600</v>
      </c>
      <c r="K12" s="13">
        <v>1650</v>
      </c>
      <c r="L12" s="11"/>
    </row>
    <row r="13" spans="1:12" ht="48.75" customHeight="1">
      <c r="A13" s="4"/>
      <c r="B13" s="7"/>
      <c r="C13" s="12" t="s">
        <v>34</v>
      </c>
      <c r="D13" s="7" t="s">
        <v>35</v>
      </c>
      <c r="E13" s="9" t="s">
        <v>33</v>
      </c>
      <c r="F13" s="13">
        <v>6990</v>
      </c>
      <c r="G13" s="13">
        <v>6405</v>
      </c>
      <c r="H13" s="13">
        <v>6403</v>
      </c>
      <c r="I13" s="13">
        <v>6450</v>
      </c>
      <c r="J13" s="13">
        <v>6500</v>
      </c>
      <c r="K13" s="13">
        <v>6550</v>
      </c>
      <c r="L13" s="11"/>
    </row>
    <row r="14" spans="1:12" ht="37.5" customHeight="1">
      <c r="A14" s="4"/>
      <c r="B14" s="7" t="s">
        <v>36</v>
      </c>
      <c r="C14" s="8" t="s">
        <v>37</v>
      </c>
      <c r="D14" s="7" t="s">
        <v>38</v>
      </c>
      <c r="E14" s="9" t="s">
        <v>39</v>
      </c>
      <c r="F14" s="10">
        <v>23023.068669527896</v>
      </c>
      <c r="G14" s="10">
        <v>21220.773121387283</v>
      </c>
      <c r="H14" s="10">
        <f>H15/H145</f>
        <v>46758.51133629802</v>
      </c>
      <c r="I14" s="10">
        <f>I15/I145</f>
        <v>26433.004746257757</v>
      </c>
      <c r="J14" s="10">
        <f>J15/J145</f>
        <v>27402.78796771827</v>
      </c>
      <c r="K14" s="10">
        <f>K15/K145</f>
        <v>27933.579335793358</v>
      </c>
      <c r="L14" s="11"/>
    </row>
    <row r="15" spans="1:12" ht="27" customHeight="1">
      <c r="A15" s="4"/>
      <c r="B15" s="7"/>
      <c r="C15" s="12" t="s">
        <v>40</v>
      </c>
      <c r="D15" s="7" t="s">
        <v>41</v>
      </c>
      <c r="E15" s="9" t="s">
        <v>42</v>
      </c>
      <c r="F15" s="13">
        <v>643725</v>
      </c>
      <c r="G15" s="13">
        <v>587391</v>
      </c>
      <c r="H15" s="13">
        <v>1282773</v>
      </c>
      <c r="I15" s="13">
        <v>724000</v>
      </c>
      <c r="J15" s="13">
        <v>747000</v>
      </c>
      <c r="K15" s="13">
        <v>757000</v>
      </c>
      <c r="L15" s="11"/>
    </row>
    <row r="16" spans="1:12" ht="48.75" customHeight="1">
      <c r="A16" s="4"/>
      <c r="B16" s="7" t="s">
        <v>43</v>
      </c>
      <c r="C16" s="8" t="s">
        <v>44</v>
      </c>
      <c r="D16" s="7" t="s">
        <v>45</v>
      </c>
      <c r="E16" s="9" t="s">
        <v>30</v>
      </c>
      <c r="F16" s="10">
        <v>46.49900690708852</v>
      </c>
      <c r="G16" s="10">
        <f>G17/G18*100</f>
        <v>46.51002005283764</v>
      </c>
      <c r="H16" s="10">
        <f>H17/H18*100</f>
        <v>46.526094152847186</v>
      </c>
      <c r="I16" s="10">
        <f>I17/I18*100</f>
        <v>46.53213228506859</v>
      </c>
      <c r="J16" s="10">
        <f>J17/J18*100</f>
        <v>46.535315275169495</v>
      </c>
      <c r="K16" s="10">
        <f>K17/K18*100</f>
        <v>46.541681255371294</v>
      </c>
      <c r="L16" s="11"/>
    </row>
    <row r="17" spans="1:12" ht="37.5" customHeight="1">
      <c r="A17" s="4"/>
      <c r="B17" s="7"/>
      <c r="C17" s="12" t="s">
        <v>46</v>
      </c>
      <c r="D17" s="7" t="s">
        <v>47</v>
      </c>
      <c r="E17" s="9" t="s">
        <v>48</v>
      </c>
      <c r="F17" s="13">
        <v>146085.93</v>
      </c>
      <c r="G17" s="13">
        <v>146120.53</v>
      </c>
      <c r="H17" s="13">
        <v>146171.03</v>
      </c>
      <c r="I17" s="13">
        <v>146190</v>
      </c>
      <c r="J17" s="13">
        <v>146200</v>
      </c>
      <c r="K17" s="13">
        <v>146220</v>
      </c>
      <c r="L17" s="11"/>
    </row>
    <row r="18" spans="1:12" ht="27" customHeight="1">
      <c r="A18" s="4"/>
      <c r="B18" s="7"/>
      <c r="C18" s="12" t="s">
        <v>49</v>
      </c>
      <c r="D18" s="7" t="s">
        <v>50</v>
      </c>
      <c r="E18" s="9" t="s">
        <v>48</v>
      </c>
      <c r="F18" s="13">
        <v>314170</v>
      </c>
      <c r="G18" s="13">
        <v>314170</v>
      </c>
      <c r="H18" s="13">
        <v>314170</v>
      </c>
      <c r="I18" s="13">
        <v>314170</v>
      </c>
      <c r="J18" s="13">
        <v>314170</v>
      </c>
      <c r="K18" s="13">
        <v>314170</v>
      </c>
      <c r="L18" s="11"/>
    </row>
    <row r="19" spans="1:12" ht="27" customHeight="1">
      <c r="A19" s="4"/>
      <c r="B19" s="7" t="s">
        <v>51</v>
      </c>
      <c r="C19" s="8" t="s">
        <v>52</v>
      </c>
      <c r="D19" s="7" t="s">
        <v>53</v>
      </c>
      <c r="E19" s="9" t="s">
        <v>30</v>
      </c>
      <c r="F19" s="10">
        <v>60</v>
      </c>
      <c r="G19" s="10">
        <v>53.84615384615385</v>
      </c>
      <c r="H19" s="10">
        <f>H20/H21*100</f>
        <v>58.333333333333336</v>
      </c>
      <c r="I19" s="10">
        <f>I20/I21*100</f>
        <v>58.333333333333336</v>
      </c>
      <c r="J19" s="10">
        <f>J20/J21*100</f>
        <v>58.333333333333336</v>
      </c>
      <c r="K19" s="10">
        <f>K20/K21*100</f>
        <v>58.333333333333336</v>
      </c>
      <c r="L19" s="11"/>
    </row>
    <row r="20" spans="1:12" ht="27" customHeight="1">
      <c r="A20" s="4"/>
      <c r="B20" s="7"/>
      <c r="C20" s="12" t="s">
        <v>54</v>
      </c>
      <c r="D20" s="7" t="s">
        <v>55</v>
      </c>
      <c r="E20" s="9" t="s">
        <v>26</v>
      </c>
      <c r="F20" s="13">
        <v>9</v>
      </c>
      <c r="G20" s="13">
        <v>7</v>
      </c>
      <c r="H20" s="13">
        <v>7</v>
      </c>
      <c r="I20" s="13">
        <v>7</v>
      </c>
      <c r="J20" s="13">
        <v>7</v>
      </c>
      <c r="K20" s="13">
        <v>7</v>
      </c>
      <c r="L20" s="11"/>
    </row>
    <row r="21" spans="1:12" ht="27" customHeight="1">
      <c r="A21" s="4"/>
      <c r="B21" s="7"/>
      <c r="C21" s="12" t="s">
        <v>56</v>
      </c>
      <c r="D21" s="7" t="s">
        <v>57</v>
      </c>
      <c r="E21" s="9" t="s">
        <v>26</v>
      </c>
      <c r="F21" s="13">
        <v>15</v>
      </c>
      <c r="G21" s="13">
        <v>13</v>
      </c>
      <c r="H21" s="13">
        <v>12</v>
      </c>
      <c r="I21" s="13">
        <v>12</v>
      </c>
      <c r="J21" s="13">
        <v>12</v>
      </c>
      <c r="K21" s="13">
        <v>12</v>
      </c>
      <c r="L21" s="11"/>
    </row>
    <row r="22" spans="1:12" ht="59.25" customHeight="1">
      <c r="A22" s="4"/>
      <c r="B22" s="7" t="s">
        <v>58</v>
      </c>
      <c r="C22" s="8" t="s">
        <v>59</v>
      </c>
      <c r="D22" s="7" t="s">
        <v>60</v>
      </c>
      <c r="E22" s="9" t="s">
        <v>30</v>
      </c>
      <c r="F22" s="10">
        <v>89.05269891053153</v>
      </c>
      <c r="G22" s="10">
        <f>G23/G24*100</f>
        <v>90.48207663782448</v>
      </c>
      <c r="H22" s="10">
        <f>H23/H24*100</f>
        <v>89.99486494813597</v>
      </c>
      <c r="I22" s="10">
        <f>I23/I24*100</f>
        <v>89.1924599511825</v>
      </c>
      <c r="J22" s="10">
        <f>J23/J24*100</f>
        <v>88.67967099460547</v>
      </c>
      <c r="K22" s="10">
        <f>K23/K24*100</f>
        <v>87.91048755973992</v>
      </c>
      <c r="L22" s="11"/>
    </row>
    <row r="23" spans="1:12" ht="59.25" customHeight="1">
      <c r="A23" s="4"/>
      <c r="B23" s="7"/>
      <c r="C23" s="12" t="s">
        <v>61</v>
      </c>
      <c r="D23" s="7" t="s">
        <v>62</v>
      </c>
      <c r="E23" s="9" t="s">
        <v>63</v>
      </c>
      <c r="F23" s="13">
        <v>863.1700000000001</v>
      </c>
      <c r="G23" s="27">
        <v>878.4</v>
      </c>
      <c r="H23" s="27">
        <v>876.28</v>
      </c>
      <c r="I23" s="13">
        <v>869.6800000000001</v>
      </c>
      <c r="J23" s="13">
        <v>864.6800000000001</v>
      </c>
      <c r="K23" s="13">
        <v>857.18</v>
      </c>
      <c r="L23" s="11"/>
    </row>
    <row r="24" spans="1:12" ht="48.75" customHeight="1">
      <c r="A24" s="4"/>
      <c r="B24" s="7"/>
      <c r="C24" s="12" t="s">
        <v>64</v>
      </c>
      <c r="D24" s="7" t="s">
        <v>65</v>
      </c>
      <c r="E24" s="9" t="s">
        <v>63</v>
      </c>
      <c r="F24" s="13">
        <v>969.28</v>
      </c>
      <c r="G24" s="27">
        <v>970.8</v>
      </c>
      <c r="H24" s="27">
        <v>973.7</v>
      </c>
      <c r="I24" s="13">
        <v>975.06</v>
      </c>
      <c r="J24" s="13">
        <v>975.06</v>
      </c>
      <c r="K24" s="13">
        <v>975.06</v>
      </c>
      <c r="L24" s="11"/>
    </row>
    <row r="25" spans="1:12" ht="81" customHeight="1">
      <c r="A25" s="4"/>
      <c r="B25" s="7" t="s">
        <v>66</v>
      </c>
      <c r="C25" s="8" t="s">
        <v>67</v>
      </c>
      <c r="D25" s="7" t="s">
        <v>68</v>
      </c>
      <c r="E25" s="9" t="s">
        <v>30</v>
      </c>
      <c r="F25" s="10">
        <v>2.1065808297567954</v>
      </c>
      <c r="G25" s="10">
        <f>G26/(G145*1000)*100</f>
        <v>2.1132102734530216</v>
      </c>
      <c r="H25" s="10">
        <f>H26/(H145*1000)*100</f>
        <v>2.1141649048625792</v>
      </c>
      <c r="I25" s="10">
        <f>I26/(I145*1000)*100</f>
        <v>2.1102592186929536</v>
      </c>
      <c r="J25" s="10">
        <f>J26/(J145*1000)*100</f>
        <v>2.1093176815847396</v>
      </c>
      <c r="K25" s="10">
        <f>K26/(K145*1000)*100</f>
        <v>2.114391143911439</v>
      </c>
      <c r="L25" s="11"/>
    </row>
    <row r="26" spans="1:12" ht="70.5" customHeight="1">
      <c r="A26" s="4"/>
      <c r="B26" s="7"/>
      <c r="C26" s="12" t="s">
        <v>69</v>
      </c>
      <c r="D26" s="7" t="s">
        <v>70</v>
      </c>
      <c r="E26" s="9" t="s">
        <v>33</v>
      </c>
      <c r="F26" s="13">
        <v>589</v>
      </c>
      <c r="G26" s="13">
        <v>585</v>
      </c>
      <c r="H26" s="13">
        <v>580</v>
      </c>
      <c r="I26" s="13">
        <v>578</v>
      </c>
      <c r="J26" s="13">
        <v>575</v>
      </c>
      <c r="K26" s="13">
        <v>573</v>
      </c>
      <c r="L26" s="11"/>
    </row>
    <row r="27" spans="1:12" ht="27" customHeight="1">
      <c r="A27" s="4"/>
      <c r="B27" s="7" t="s">
        <v>71</v>
      </c>
      <c r="C27" s="8" t="s">
        <v>72</v>
      </c>
      <c r="D27" s="7" t="s">
        <v>72</v>
      </c>
      <c r="E27" s="9"/>
      <c r="F27" s="14"/>
      <c r="G27" s="14"/>
      <c r="H27" s="14"/>
      <c r="I27" s="14"/>
      <c r="J27" s="14"/>
      <c r="K27" s="14"/>
      <c r="L27" s="15"/>
    </row>
    <row r="28" spans="1:12" ht="37.5" customHeight="1">
      <c r="A28" s="4"/>
      <c r="B28" s="7"/>
      <c r="C28" s="12" t="s">
        <v>73</v>
      </c>
      <c r="D28" s="7" t="s">
        <v>74</v>
      </c>
      <c r="E28" s="9" t="s">
        <v>39</v>
      </c>
      <c r="F28" s="13">
        <v>18631</v>
      </c>
      <c r="G28" s="13">
        <v>20897.8</v>
      </c>
      <c r="H28" s="13">
        <v>24541.2</v>
      </c>
      <c r="I28" s="13">
        <v>25544</v>
      </c>
      <c r="J28" s="13">
        <v>27354</v>
      </c>
      <c r="K28" s="13">
        <v>30080</v>
      </c>
      <c r="L28" s="11"/>
    </row>
    <row r="29" spans="1:12" ht="27" customHeight="1">
      <c r="A29" s="4"/>
      <c r="B29" s="7"/>
      <c r="C29" s="12" t="s">
        <v>75</v>
      </c>
      <c r="D29" s="7" t="s">
        <v>76</v>
      </c>
      <c r="E29" s="9" t="s">
        <v>39</v>
      </c>
      <c r="F29" s="13">
        <v>9332</v>
      </c>
      <c r="G29" s="13">
        <v>10388</v>
      </c>
      <c r="H29" s="13">
        <v>12537</v>
      </c>
      <c r="I29" s="13">
        <v>15412</v>
      </c>
      <c r="J29" s="13">
        <v>19219</v>
      </c>
      <c r="K29" s="13">
        <v>24638</v>
      </c>
      <c r="L29" s="11"/>
    </row>
    <row r="30" spans="1:12" ht="27" customHeight="1">
      <c r="A30" s="4"/>
      <c r="B30" s="7"/>
      <c r="C30" s="12" t="s">
        <v>77</v>
      </c>
      <c r="D30" s="7" t="s">
        <v>78</v>
      </c>
      <c r="E30" s="9" t="s">
        <v>39</v>
      </c>
      <c r="F30" s="13">
        <v>10717</v>
      </c>
      <c r="G30" s="13">
        <v>14200</v>
      </c>
      <c r="H30" s="27">
        <v>17205</v>
      </c>
      <c r="I30" s="13">
        <v>17205</v>
      </c>
      <c r="J30" s="13">
        <v>17205</v>
      </c>
      <c r="K30" s="13">
        <v>17205</v>
      </c>
      <c r="L30" s="11"/>
    </row>
    <row r="31" spans="1:12" ht="27" customHeight="1">
      <c r="A31" s="4"/>
      <c r="B31" s="7"/>
      <c r="C31" s="12" t="s">
        <v>79</v>
      </c>
      <c r="D31" s="7" t="s">
        <v>80</v>
      </c>
      <c r="E31" s="9" t="s">
        <v>81</v>
      </c>
      <c r="F31" s="13">
        <v>14889</v>
      </c>
      <c r="G31" s="13">
        <v>19626.6</v>
      </c>
      <c r="H31" s="13">
        <v>19780</v>
      </c>
      <c r="I31" s="13">
        <v>20800</v>
      </c>
      <c r="J31" s="13">
        <v>21840</v>
      </c>
      <c r="K31" s="13">
        <v>22930</v>
      </c>
      <c r="L31" s="11"/>
    </row>
    <row r="32" spans="1:12" ht="27" customHeight="1">
      <c r="A32" s="4"/>
      <c r="B32" s="7"/>
      <c r="C32" s="16" t="s">
        <v>82</v>
      </c>
      <c r="D32" s="7" t="s">
        <v>83</v>
      </c>
      <c r="E32" s="9" t="s">
        <v>39</v>
      </c>
      <c r="F32" s="13">
        <v>17715.28</v>
      </c>
      <c r="G32" s="13">
        <v>20879</v>
      </c>
      <c r="H32" s="13">
        <v>26851</v>
      </c>
      <c r="I32" s="13">
        <v>27456</v>
      </c>
      <c r="J32" s="13">
        <v>28830</v>
      </c>
      <c r="K32" s="13">
        <v>30200</v>
      </c>
      <c r="L32" s="11"/>
    </row>
    <row r="33" spans="1:12" ht="27" customHeight="1">
      <c r="A33" s="4"/>
      <c r="B33" s="7"/>
      <c r="C33" s="12" t="s">
        <v>84</v>
      </c>
      <c r="D33" s="7" t="s">
        <v>85</v>
      </c>
      <c r="E33" s="9" t="s">
        <v>86</v>
      </c>
      <c r="F33" s="13">
        <v>10912</v>
      </c>
      <c r="G33" s="13">
        <v>13936.3</v>
      </c>
      <c r="H33" s="13">
        <v>15962</v>
      </c>
      <c r="I33" s="13">
        <v>16863</v>
      </c>
      <c r="J33" s="13">
        <v>17710</v>
      </c>
      <c r="K33" s="13">
        <v>18590</v>
      </c>
      <c r="L33" s="11"/>
    </row>
    <row r="34" spans="1:12" ht="15.75" customHeight="1">
      <c r="A34" s="4"/>
      <c r="B34" s="32" t="s">
        <v>87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59.25" customHeight="1">
      <c r="A35" s="4"/>
      <c r="B35" s="7" t="s">
        <v>88</v>
      </c>
      <c r="C35" s="8" t="s">
        <v>89</v>
      </c>
      <c r="D35" s="7" t="s">
        <v>90</v>
      </c>
      <c r="E35" s="9" t="s">
        <v>30</v>
      </c>
      <c r="F35" s="10">
        <v>76.68364459535937</v>
      </c>
      <c r="G35" s="10">
        <f>G36/G37*100</f>
        <v>75.26881720430107</v>
      </c>
      <c r="H35" s="10">
        <f>H36/H37*100</f>
        <v>74.77973568281938</v>
      </c>
      <c r="I35" s="10">
        <f>I36/I37*100</f>
        <v>74.42359249329759</v>
      </c>
      <c r="J35" s="10">
        <f>J36/J37*100</f>
        <v>72.67015706806282</v>
      </c>
      <c r="K35" s="10">
        <f>K36/K37*100</f>
        <v>70.96114519427404</v>
      </c>
      <c r="L35" s="11"/>
    </row>
    <row r="36" spans="1:12" ht="59.25" customHeight="1">
      <c r="A36" s="4"/>
      <c r="B36" s="7"/>
      <c r="C36" s="12" t="s">
        <v>91</v>
      </c>
      <c r="D36" s="7" t="s">
        <v>92</v>
      </c>
      <c r="E36" s="9" t="s">
        <v>33</v>
      </c>
      <c r="F36" s="13">
        <v>1355</v>
      </c>
      <c r="G36" s="13">
        <v>1330</v>
      </c>
      <c r="H36" s="13">
        <v>1358</v>
      </c>
      <c r="I36" s="13">
        <v>1388</v>
      </c>
      <c r="J36" s="13">
        <v>1388</v>
      </c>
      <c r="K36" s="13">
        <v>1388</v>
      </c>
      <c r="L36" s="11"/>
    </row>
    <row r="37" spans="1:12" ht="15.75" customHeight="1">
      <c r="A37" s="4"/>
      <c r="B37" s="7"/>
      <c r="C37" s="12" t="s">
        <v>93</v>
      </c>
      <c r="D37" s="7" t="s">
        <v>94</v>
      </c>
      <c r="E37" s="9" t="s">
        <v>33</v>
      </c>
      <c r="F37" s="13">
        <v>1767</v>
      </c>
      <c r="G37" s="13">
        <v>1767</v>
      </c>
      <c r="H37" s="13">
        <v>1816</v>
      </c>
      <c r="I37" s="13">
        <v>1865</v>
      </c>
      <c r="J37" s="13">
        <v>1910</v>
      </c>
      <c r="K37" s="13">
        <v>1956</v>
      </c>
      <c r="L37" s="11"/>
    </row>
    <row r="38" spans="1:12" ht="48.75" customHeight="1">
      <c r="A38" s="4"/>
      <c r="B38" s="7" t="s">
        <v>95</v>
      </c>
      <c r="C38" s="8" t="s">
        <v>96</v>
      </c>
      <c r="D38" s="7" t="s">
        <v>97</v>
      </c>
      <c r="E38" s="9" t="s">
        <v>30</v>
      </c>
      <c r="F38" s="10">
        <v>7.8664402942840965</v>
      </c>
      <c r="G38" s="10">
        <f>G39/G37*100</f>
        <v>8.828522920203735</v>
      </c>
      <c r="H38" s="10">
        <f>H39/H37*100</f>
        <v>7.268722466960352</v>
      </c>
      <c r="I38" s="10">
        <f>I39/I37*100</f>
        <v>4.825737265415549</v>
      </c>
      <c r="J38" s="10">
        <f>J39/J37*100</f>
        <v>4.712041884816754</v>
      </c>
      <c r="K38" s="10">
        <f>K39/K37*100</f>
        <v>4.601226993865031</v>
      </c>
      <c r="L38" s="11"/>
    </row>
    <row r="39" spans="1:12" ht="48.75" customHeight="1">
      <c r="A39" s="4"/>
      <c r="B39" s="7"/>
      <c r="C39" s="12" t="s">
        <v>98</v>
      </c>
      <c r="D39" s="7" t="s">
        <v>99</v>
      </c>
      <c r="E39" s="9" t="s">
        <v>33</v>
      </c>
      <c r="F39" s="13">
        <v>139</v>
      </c>
      <c r="G39" s="13">
        <v>156</v>
      </c>
      <c r="H39" s="13">
        <v>132</v>
      </c>
      <c r="I39" s="13">
        <v>90</v>
      </c>
      <c r="J39" s="13">
        <v>90</v>
      </c>
      <c r="K39" s="13">
        <v>90</v>
      </c>
      <c r="L39" s="11"/>
    </row>
    <row r="40" spans="1:12" ht="70.5" customHeight="1">
      <c r="A40" s="4"/>
      <c r="B40" s="7" t="s">
        <v>100</v>
      </c>
      <c r="C40" s="8" t="s">
        <v>101</v>
      </c>
      <c r="D40" s="7" t="s">
        <v>102</v>
      </c>
      <c r="E40" s="9" t="s">
        <v>30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1"/>
    </row>
    <row r="41" spans="1:12" ht="48.75" customHeight="1">
      <c r="A41" s="4"/>
      <c r="B41" s="7"/>
      <c r="C41" s="12" t="s">
        <v>103</v>
      </c>
      <c r="D41" s="7" t="s">
        <v>104</v>
      </c>
      <c r="E41" s="9" t="s">
        <v>26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1"/>
    </row>
    <row r="42" spans="1:12" ht="27" customHeight="1">
      <c r="A42" s="4"/>
      <c r="B42" s="7"/>
      <c r="C42" s="12" t="s">
        <v>105</v>
      </c>
      <c r="D42" s="7" t="s">
        <v>106</v>
      </c>
      <c r="E42" s="9" t="s">
        <v>26</v>
      </c>
      <c r="F42" s="13">
        <v>14</v>
      </c>
      <c r="G42" s="13">
        <v>12</v>
      </c>
      <c r="H42" s="13">
        <v>12</v>
      </c>
      <c r="I42" s="13">
        <v>11</v>
      </c>
      <c r="J42" s="13">
        <v>11</v>
      </c>
      <c r="K42" s="13">
        <v>11</v>
      </c>
      <c r="L42" s="11"/>
    </row>
    <row r="43" spans="1:12" ht="15.75" customHeight="1">
      <c r="A43" s="4"/>
      <c r="B43" s="32" t="s">
        <v>107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92.25" customHeight="1">
      <c r="A44" s="4"/>
      <c r="B44" s="7" t="s">
        <v>108</v>
      </c>
      <c r="C44" s="8" t="s">
        <v>109</v>
      </c>
      <c r="D44" s="7" t="s">
        <v>110</v>
      </c>
      <c r="E44" s="9" t="s">
        <v>30</v>
      </c>
      <c r="F44" s="13">
        <v>95.3</v>
      </c>
      <c r="G44" s="13">
        <v>98.44</v>
      </c>
      <c r="H44" s="13">
        <v>100</v>
      </c>
      <c r="I44" s="13">
        <v>100</v>
      </c>
      <c r="J44" s="13">
        <v>100</v>
      </c>
      <c r="K44" s="13">
        <v>100</v>
      </c>
      <c r="L44" s="11"/>
    </row>
    <row r="45" spans="1:12" ht="70.5" customHeight="1">
      <c r="A45" s="4"/>
      <c r="B45" s="7" t="s">
        <v>111</v>
      </c>
      <c r="C45" s="8" t="s">
        <v>112</v>
      </c>
      <c r="D45" s="7" t="s">
        <v>113</v>
      </c>
      <c r="E45" s="9" t="s">
        <v>30</v>
      </c>
      <c r="F45" s="10">
        <v>4.6875</v>
      </c>
      <c r="G45" s="10">
        <v>1.5625</v>
      </c>
      <c r="H45" s="10">
        <v>0</v>
      </c>
      <c r="I45" s="10">
        <v>0</v>
      </c>
      <c r="J45" s="10">
        <v>0</v>
      </c>
      <c r="K45" s="10">
        <v>0</v>
      </c>
      <c r="L45" s="11"/>
    </row>
    <row r="46" spans="1:12" ht="48.75" customHeight="1">
      <c r="A46" s="4"/>
      <c r="B46" s="7"/>
      <c r="C46" s="12" t="s">
        <v>114</v>
      </c>
      <c r="D46" s="7" t="s">
        <v>115</v>
      </c>
      <c r="E46" s="9" t="s">
        <v>33</v>
      </c>
      <c r="F46" s="13">
        <v>3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25"/>
    </row>
    <row r="47" spans="1:12" ht="37.5" customHeight="1">
      <c r="A47" s="4"/>
      <c r="B47" s="7"/>
      <c r="C47" s="12" t="s">
        <v>116</v>
      </c>
      <c r="D47" s="7" t="s">
        <v>117</v>
      </c>
      <c r="E47" s="9" t="s">
        <v>33</v>
      </c>
      <c r="F47" s="13">
        <v>64</v>
      </c>
      <c r="G47" s="13">
        <v>64</v>
      </c>
      <c r="H47" s="13">
        <v>85</v>
      </c>
      <c r="I47" s="13">
        <v>73</v>
      </c>
      <c r="J47" s="13">
        <v>54</v>
      </c>
      <c r="K47" s="13">
        <v>46</v>
      </c>
      <c r="L47" s="25"/>
    </row>
    <row r="48" spans="1:12" ht="59.25" customHeight="1">
      <c r="A48" s="4"/>
      <c r="B48" s="7" t="s">
        <v>118</v>
      </c>
      <c r="C48" s="8" t="s">
        <v>119</v>
      </c>
      <c r="D48" s="7" t="s">
        <v>120</v>
      </c>
      <c r="E48" s="9" t="s">
        <v>121</v>
      </c>
      <c r="F48" s="13">
        <v>100</v>
      </c>
      <c r="G48" s="13">
        <v>100</v>
      </c>
      <c r="H48" s="13"/>
      <c r="I48" s="13"/>
      <c r="J48" s="13"/>
      <c r="K48" s="13"/>
      <c r="L48" s="11"/>
    </row>
    <row r="49" spans="1:12" ht="59.25" customHeight="1">
      <c r="A49" s="4"/>
      <c r="B49" s="7"/>
      <c r="C49" s="12" t="s">
        <v>122</v>
      </c>
      <c r="D49" s="7" t="s">
        <v>123</v>
      </c>
      <c r="E49" s="9" t="s">
        <v>26</v>
      </c>
      <c r="F49" s="13">
        <v>18</v>
      </c>
      <c r="G49" s="13">
        <v>18</v>
      </c>
      <c r="H49" s="13"/>
      <c r="I49" s="13"/>
      <c r="J49" s="13"/>
      <c r="K49" s="13"/>
      <c r="L49" s="11"/>
    </row>
    <row r="50" spans="1:12" ht="59.25" customHeight="1">
      <c r="A50" s="4"/>
      <c r="B50" s="7" t="s">
        <v>124</v>
      </c>
      <c r="C50" s="8" t="s">
        <v>125</v>
      </c>
      <c r="D50" s="7" t="s">
        <v>126</v>
      </c>
      <c r="E50" s="9" t="s">
        <v>30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1"/>
    </row>
    <row r="51" spans="1:12" ht="48.75" customHeight="1">
      <c r="A51" s="4"/>
      <c r="B51" s="7"/>
      <c r="C51" s="12" t="s">
        <v>127</v>
      </c>
      <c r="D51" s="7" t="s">
        <v>128</v>
      </c>
      <c r="E51" s="9" t="s">
        <v>26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1"/>
    </row>
    <row r="52" spans="1:12" ht="37.5" customHeight="1">
      <c r="A52" s="4"/>
      <c r="B52" s="7"/>
      <c r="C52" s="12" t="s">
        <v>129</v>
      </c>
      <c r="D52" s="7" t="s">
        <v>130</v>
      </c>
      <c r="E52" s="9" t="s">
        <v>26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1"/>
    </row>
    <row r="53" spans="1:12" ht="37.5" customHeight="1">
      <c r="A53" s="4"/>
      <c r="B53" s="7"/>
      <c r="C53" s="12" t="s">
        <v>131</v>
      </c>
      <c r="D53" s="7" t="s">
        <v>132</v>
      </c>
      <c r="E53" s="9" t="s">
        <v>26</v>
      </c>
      <c r="F53" s="13">
        <v>18</v>
      </c>
      <c r="G53" s="13">
        <v>18</v>
      </c>
      <c r="H53" s="13">
        <v>18</v>
      </c>
      <c r="I53" s="13">
        <v>18</v>
      </c>
      <c r="J53" s="13">
        <v>18</v>
      </c>
      <c r="K53" s="13">
        <v>18</v>
      </c>
      <c r="L53" s="11"/>
    </row>
    <row r="54" spans="1:12" ht="48.75" customHeight="1">
      <c r="A54" s="4"/>
      <c r="B54" s="7" t="s">
        <v>133</v>
      </c>
      <c r="C54" s="8" t="s">
        <v>134</v>
      </c>
      <c r="D54" s="7" t="s">
        <v>135</v>
      </c>
      <c r="E54" s="9" t="s">
        <v>30</v>
      </c>
      <c r="F54" s="10">
        <v>72.18278615794144</v>
      </c>
      <c r="G54" s="10">
        <f>G55/G57*100</f>
        <v>76.496138996139</v>
      </c>
      <c r="H54" s="10">
        <f>H55/H57*100</f>
        <v>71.98726693951795</v>
      </c>
      <c r="I54" s="10">
        <f>I55/I57*100</f>
        <v>72.8643216080402</v>
      </c>
      <c r="J54" s="10">
        <f>J55/J57*100</f>
        <v>72.80035730236712</v>
      </c>
      <c r="K54" s="10">
        <f>K55/K57*100</f>
        <v>74.07407407407408</v>
      </c>
      <c r="L54" s="11"/>
    </row>
    <row r="55" spans="1:12" ht="37.5" customHeight="1">
      <c r="A55" s="4"/>
      <c r="B55" s="7"/>
      <c r="C55" s="12" t="s">
        <v>136</v>
      </c>
      <c r="D55" s="7" t="s">
        <v>137</v>
      </c>
      <c r="E55" s="9" t="s">
        <v>33</v>
      </c>
      <c r="F55" s="13">
        <v>1627</v>
      </c>
      <c r="G55" s="13">
        <v>1585</v>
      </c>
      <c r="H55" s="27">
        <v>1583</v>
      </c>
      <c r="I55" s="13">
        <v>1595</v>
      </c>
      <c r="J55" s="13">
        <v>1630</v>
      </c>
      <c r="K55" s="13">
        <v>1680</v>
      </c>
      <c r="L55" s="30"/>
    </row>
    <row r="56" spans="1:12" ht="48.75" customHeight="1">
      <c r="A56" s="4"/>
      <c r="B56" s="7"/>
      <c r="C56" s="12" t="s">
        <v>138</v>
      </c>
      <c r="D56" s="7" t="s">
        <v>139</v>
      </c>
      <c r="E56" s="9" t="s">
        <v>33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1"/>
    </row>
    <row r="57" spans="1:12" ht="48.75" customHeight="1">
      <c r="A57" s="4"/>
      <c r="B57" s="7"/>
      <c r="C57" s="12" t="s">
        <v>140</v>
      </c>
      <c r="D57" s="7" t="s">
        <v>141</v>
      </c>
      <c r="E57" s="9" t="s">
        <v>33</v>
      </c>
      <c r="F57" s="13">
        <v>2254</v>
      </c>
      <c r="G57" s="13">
        <v>2072</v>
      </c>
      <c r="H57" s="13">
        <v>2199</v>
      </c>
      <c r="I57" s="13">
        <v>2189</v>
      </c>
      <c r="J57" s="13">
        <v>2239</v>
      </c>
      <c r="K57" s="13">
        <v>2268</v>
      </c>
      <c r="L57" s="11"/>
    </row>
    <row r="58" spans="1:12" ht="59.25" customHeight="1">
      <c r="A58" s="4"/>
      <c r="B58" s="7" t="s">
        <v>142</v>
      </c>
      <c r="C58" s="8" t="s">
        <v>143</v>
      </c>
      <c r="D58" s="7" t="s">
        <v>144</v>
      </c>
      <c r="E58" s="9" t="s">
        <v>30</v>
      </c>
      <c r="F58" s="10">
        <v>1.0204081632653057</v>
      </c>
      <c r="G58" s="10">
        <f>G59/G57*100</f>
        <v>0</v>
      </c>
      <c r="H58" s="10">
        <v>0</v>
      </c>
      <c r="I58" s="10">
        <v>0</v>
      </c>
      <c r="J58" s="10">
        <v>0</v>
      </c>
      <c r="K58" s="10">
        <v>0</v>
      </c>
      <c r="L58" s="11"/>
    </row>
    <row r="59" spans="1:12" ht="37.5" customHeight="1">
      <c r="A59" s="4"/>
      <c r="B59" s="7"/>
      <c r="C59" s="12" t="s">
        <v>145</v>
      </c>
      <c r="D59" s="7" t="s">
        <v>146</v>
      </c>
      <c r="E59" s="9" t="s">
        <v>33</v>
      </c>
      <c r="F59" s="13">
        <v>23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25"/>
    </row>
    <row r="60" spans="1:12" ht="48.75" customHeight="1">
      <c r="A60" s="4"/>
      <c r="B60" s="7" t="s">
        <v>147</v>
      </c>
      <c r="C60" s="8" t="s">
        <v>148</v>
      </c>
      <c r="D60" s="7" t="s">
        <v>149</v>
      </c>
      <c r="E60" s="9" t="s">
        <v>42</v>
      </c>
      <c r="F60" s="10">
        <v>113.24179236912155</v>
      </c>
      <c r="G60" s="10">
        <f>G61/G57</f>
        <v>152.41431949806955</v>
      </c>
      <c r="H60" s="10">
        <f>H61/H57</f>
        <v>149.08452478399272</v>
      </c>
      <c r="I60" s="10">
        <f>I61/I57</f>
        <v>134.43522156235724</v>
      </c>
      <c r="J60" s="10">
        <f>J61/J57</f>
        <v>119.44062527914247</v>
      </c>
      <c r="K60" s="10">
        <f>K61/K57</f>
        <v>115.47113315696649</v>
      </c>
      <c r="L60" s="11"/>
    </row>
    <row r="61" spans="1:12" ht="37.5" customHeight="1">
      <c r="A61" s="4"/>
      <c r="B61" s="7"/>
      <c r="C61" s="12" t="s">
        <v>150</v>
      </c>
      <c r="D61" s="7" t="s">
        <v>151</v>
      </c>
      <c r="E61" s="9" t="s">
        <v>42</v>
      </c>
      <c r="F61" s="10">
        <v>255247</v>
      </c>
      <c r="G61" s="10">
        <v>315802.4700000001</v>
      </c>
      <c r="H61" s="10">
        <f>H62+H63</f>
        <v>327836.87</v>
      </c>
      <c r="I61" s="10">
        <f>I62+I63</f>
        <v>294278.7</v>
      </c>
      <c r="J61" s="10">
        <f>J62+J63</f>
        <v>267427.56</v>
      </c>
      <c r="K61" s="10">
        <f>K62+K63</f>
        <v>261888.53</v>
      </c>
      <c r="L61" s="11"/>
    </row>
    <row r="62" spans="1:12" ht="37.5" customHeight="1">
      <c r="A62" s="4"/>
      <c r="B62" s="7"/>
      <c r="C62" s="16" t="s">
        <v>152</v>
      </c>
      <c r="D62" s="7" t="s">
        <v>153</v>
      </c>
      <c r="E62" s="9" t="s">
        <v>42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1"/>
    </row>
    <row r="63" spans="1:12" ht="37.5" customHeight="1">
      <c r="A63" s="4"/>
      <c r="B63" s="7"/>
      <c r="C63" s="16" t="s">
        <v>154</v>
      </c>
      <c r="D63" s="7" t="s">
        <v>155</v>
      </c>
      <c r="E63" s="9" t="s">
        <v>42</v>
      </c>
      <c r="F63" s="13">
        <v>255247</v>
      </c>
      <c r="G63" s="13">
        <v>315802.47000000003</v>
      </c>
      <c r="H63" s="13">
        <v>327836.87</v>
      </c>
      <c r="I63" s="13">
        <v>294278.7</v>
      </c>
      <c r="J63" s="13">
        <v>267427.56</v>
      </c>
      <c r="K63" s="13">
        <v>261888.53</v>
      </c>
      <c r="L63" s="11"/>
    </row>
    <row r="64" spans="1:12" ht="70.5" customHeight="1">
      <c r="A64" s="4"/>
      <c r="B64" s="7" t="s">
        <v>156</v>
      </c>
      <c r="C64" s="8" t="s">
        <v>157</v>
      </c>
      <c r="D64" s="7" t="s">
        <v>158</v>
      </c>
      <c r="E64" s="9" t="s">
        <v>30</v>
      </c>
      <c r="F64" s="10">
        <v>72.6764705882353</v>
      </c>
      <c r="G64" s="10">
        <f>G65/G69*100</f>
        <v>77.52941176470588</v>
      </c>
      <c r="H64" s="10">
        <f>H65/H69*100</f>
        <v>81.52979543433145</v>
      </c>
      <c r="I64" s="10">
        <f>I65/I69*100</f>
        <v>81.29411764705883</v>
      </c>
      <c r="J64" s="10">
        <f>J65/J69*100</f>
        <v>81.18782913984786</v>
      </c>
      <c r="K64" s="10">
        <f>K65/K69*100</f>
        <v>81.33411351667642</v>
      </c>
      <c r="L64" s="11"/>
    </row>
    <row r="65" spans="1:12" ht="59.25" customHeight="1">
      <c r="A65" s="4"/>
      <c r="B65" s="7"/>
      <c r="C65" s="12" t="s">
        <v>159</v>
      </c>
      <c r="D65" s="7" t="s">
        <v>160</v>
      </c>
      <c r="E65" s="9" t="s">
        <v>33</v>
      </c>
      <c r="F65" s="10">
        <f aca="true" t="shared" si="2" ref="F65:K65">F66+F67+F68</f>
        <v>2722</v>
      </c>
      <c r="G65" s="10">
        <f t="shared" si="2"/>
        <v>2636</v>
      </c>
      <c r="H65" s="10">
        <f t="shared" si="2"/>
        <v>2750</v>
      </c>
      <c r="I65" s="10">
        <f t="shared" si="2"/>
        <v>2764</v>
      </c>
      <c r="J65" s="10">
        <f t="shared" si="2"/>
        <v>2775</v>
      </c>
      <c r="K65" s="10">
        <f t="shared" si="2"/>
        <v>2780</v>
      </c>
      <c r="L65" s="30"/>
    </row>
    <row r="66" spans="1:12" ht="59.25" customHeight="1">
      <c r="A66" s="4"/>
      <c r="B66" s="7"/>
      <c r="C66" s="16" t="s">
        <v>161</v>
      </c>
      <c r="D66" s="7" t="s">
        <v>162</v>
      </c>
      <c r="E66" s="9" t="s">
        <v>33</v>
      </c>
      <c r="F66" s="13">
        <v>1674</v>
      </c>
      <c r="G66" s="13">
        <v>1633</v>
      </c>
      <c r="H66" s="27">
        <v>1716</v>
      </c>
      <c r="I66" s="13">
        <v>1730</v>
      </c>
      <c r="J66" s="13">
        <v>1740</v>
      </c>
      <c r="K66" s="13">
        <v>1745</v>
      </c>
      <c r="L66" s="30"/>
    </row>
    <row r="67" spans="1:12" ht="59.25" customHeight="1">
      <c r="A67" s="4"/>
      <c r="B67" s="7"/>
      <c r="C67" s="16" t="s">
        <v>163</v>
      </c>
      <c r="D67" s="7" t="s">
        <v>164</v>
      </c>
      <c r="E67" s="9" t="s">
        <v>33</v>
      </c>
      <c r="F67" s="13"/>
      <c r="G67" s="13"/>
      <c r="H67" s="27"/>
      <c r="I67" s="13"/>
      <c r="J67" s="13"/>
      <c r="K67" s="13"/>
      <c r="L67" s="11"/>
    </row>
    <row r="68" spans="1:12" ht="70.5" customHeight="1">
      <c r="A68" s="4"/>
      <c r="B68" s="7"/>
      <c r="C68" s="16" t="s">
        <v>165</v>
      </c>
      <c r="D68" s="7" t="s">
        <v>166</v>
      </c>
      <c r="E68" s="9" t="s">
        <v>33</v>
      </c>
      <c r="F68" s="13">
        <v>1048</v>
      </c>
      <c r="G68" s="13">
        <v>1003</v>
      </c>
      <c r="H68" s="27">
        <v>1034</v>
      </c>
      <c r="I68" s="13">
        <v>1034</v>
      </c>
      <c r="J68" s="13">
        <v>1035</v>
      </c>
      <c r="K68" s="13">
        <v>1035</v>
      </c>
      <c r="L68" s="11"/>
    </row>
    <row r="69" spans="1:12" ht="27" customHeight="1">
      <c r="A69" s="4"/>
      <c r="B69" s="7"/>
      <c r="C69" s="12" t="s">
        <v>167</v>
      </c>
      <c r="D69" s="7" t="s">
        <v>168</v>
      </c>
      <c r="E69" s="9" t="s">
        <v>33</v>
      </c>
      <c r="F69" s="13">
        <v>3418</v>
      </c>
      <c r="G69" s="13">
        <v>3400</v>
      </c>
      <c r="H69" s="27">
        <v>3373</v>
      </c>
      <c r="I69" s="13">
        <v>3400</v>
      </c>
      <c r="J69" s="13">
        <v>3418</v>
      </c>
      <c r="K69" s="13">
        <v>3418</v>
      </c>
      <c r="L69" s="11"/>
    </row>
    <row r="70" spans="1:12" ht="15.75" customHeight="1">
      <c r="A70" s="4"/>
      <c r="B70" s="32" t="s">
        <v>169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48.75" customHeight="1">
      <c r="A71" s="4"/>
      <c r="B71" s="7" t="s">
        <v>170</v>
      </c>
      <c r="C71" s="8" t="s">
        <v>171</v>
      </c>
      <c r="D71" s="7" t="s">
        <v>171</v>
      </c>
      <c r="E71" s="9"/>
      <c r="F71" s="14"/>
      <c r="G71" s="14"/>
      <c r="H71" s="14"/>
      <c r="I71" s="14"/>
      <c r="J71" s="14"/>
      <c r="K71" s="14"/>
      <c r="L71" s="15"/>
    </row>
    <row r="72" spans="1:12" ht="15.75" customHeight="1">
      <c r="A72" s="4"/>
      <c r="B72" s="7"/>
      <c r="C72" s="12" t="s">
        <v>172</v>
      </c>
      <c r="D72" s="7" t="s">
        <v>173</v>
      </c>
      <c r="E72" s="9" t="s">
        <v>30</v>
      </c>
      <c r="F72" s="10">
        <v>99.63048498845266</v>
      </c>
      <c r="G72" s="10">
        <f>G73/G74*100</f>
        <v>99.63048498845266</v>
      </c>
      <c r="H72" s="10">
        <f>H73/H74*100</f>
        <v>135.96938775510205</v>
      </c>
      <c r="I72" s="10">
        <f>I73/I74*100</f>
        <v>132.14285714285714</v>
      </c>
      <c r="J72" s="10">
        <f>J73/J74*100</f>
        <v>132.14285714285714</v>
      </c>
      <c r="K72" s="10">
        <f>K73/K74*100</f>
        <v>125.76530612244898</v>
      </c>
      <c r="L72" s="11"/>
    </row>
    <row r="73" spans="1:12" ht="27" customHeight="1">
      <c r="A73" s="4"/>
      <c r="B73" s="7"/>
      <c r="C73" s="16" t="s">
        <v>174</v>
      </c>
      <c r="D73" s="7" t="s">
        <v>175</v>
      </c>
      <c r="E73" s="9" t="s">
        <v>26</v>
      </c>
      <c r="F73" s="27">
        <v>4314</v>
      </c>
      <c r="G73" s="27">
        <v>4314</v>
      </c>
      <c r="H73" s="27">
        <v>4264</v>
      </c>
      <c r="I73" s="27">
        <v>4144</v>
      </c>
      <c r="J73" s="27">
        <v>4144</v>
      </c>
      <c r="K73" s="27">
        <v>3944</v>
      </c>
      <c r="L73" s="11"/>
    </row>
    <row r="74" spans="1:12" ht="27" customHeight="1">
      <c r="A74" s="4"/>
      <c r="B74" s="7"/>
      <c r="C74" s="16" t="s">
        <v>176</v>
      </c>
      <c r="D74" s="7" t="s">
        <v>177</v>
      </c>
      <c r="E74" s="9" t="s">
        <v>26</v>
      </c>
      <c r="F74" s="27">
        <v>4330</v>
      </c>
      <c r="G74" s="27">
        <v>4330</v>
      </c>
      <c r="H74" s="27">
        <v>3136</v>
      </c>
      <c r="I74" s="27">
        <v>3136</v>
      </c>
      <c r="J74" s="27">
        <v>3136</v>
      </c>
      <c r="K74" s="27">
        <v>3136</v>
      </c>
      <c r="L74" s="11"/>
    </row>
    <row r="75" spans="1:12" ht="15.75" customHeight="1">
      <c r="A75" s="4"/>
      <c r="B75" s="7"/>
      <c r="C75" s="12" t="s">
        <v>178</v>
      </c>
      <c r="D75" s="7" t="s">
        <v>179</v>
      </c>
      <c r="E75" s="9" t="s">
        <v>30</v>
      </c>
      <c r="F75" s="29">
        <v>113.33333333333333</v>
      </c>
      <c r="G75" s="29">
        <v>113.33333333333333</v>
      </c>
      <c r="H75" s="29">
        <v>0</v>
      </c>
      <c r="I75" s="29">
        <v>0</v>
      </c>
      <c r="J75" s="29">
        <v>0</v>
      </c>
      <c r="K75" s="29">
        <v>0</v>
      </c>
      <c r="L75" s="11" t="s">
        <v>401</v>
      </c>
    </row>
    <row r="76" spans="1:12" ht="15.75" customHeight="1">
      <c r="A76" s="4"/>
      <c r="B76" s="7"/>
      <c r="C76" s="16" t="s">
        <v>180</v>
      </c>
      <c r="D76" s="7" t="s">
        <v>181</v>
      </c>
      <c r="E76" s="9" t="s">
        <v>26</v>
      </c>
      <c r="F76" s="27">
        <v>17</v>
      </c>
      <c r="G76" s="27">
        <v>17</v>
      </c>
      <c r="H76" s="27">
        <v>0</v>
      </c>
      <c r="I76" s="27">
        <v>0</v>
      </c>
      <c r="J76" s="27">
        <v>0</v>
      </c>
      <c r="K76" s="27">
        <v>0</v>
      </c>
      <c r="L76" s="11"/>
    </row>
    <row r="77" spans="1:12" ht="15.75" customHeight="1">
      <c r="A77" s="4"/>
      <c r="B77" s="7"/>
      <c r="C77" s="16" t="s">
        <v>182</v>
      </c>
      <c r="D77" s="7" t="s">
        <v>183</v>
      </c>
      <c r="E77" s="9" t="s">
        <v>26</v>
      </c>
      <c r="F77" s="27">
        <v>15</v>
      </c>
      <c r="G77" s="27">
        <v>15</v>
      </c>
      <c r="H77" s="27">
        <v>15</v>
      </c>
      <c r="I77" s="27">
        <v>15</v>
      </c>
      <c r="J77" s="27">
        <v>15</v>
      </c>
      <c r="K77" s="27">
        <v>15</v>
      </c>
      <c r="L77" s="11"/>
    </row>
    <row r="78" spans="1:12" ht="15.75" customHeight="1">
      <c r="A78" s="4"/>
      <c r="B78" s="7"/>
      <c r="C78" s="12" t="s">
        <v>184</v>
      </c>
      <c r="D78" s="7" t="s">
        <v>185</v>
      </c>
      <c r="E78" s="9" t="s">
        <v>30</v>
      </c>
      <c r="F78" s="10"/>
      <c r="G78" s="10"/>
      <c r="H78" s="10"/>
      <c r="I78" s="10"/>
      <c r="J78" s="10"/>
      <c r="K78" s="10"/>
      <c r="L78" s="11"/>
    </row>
    <row r="79" spans="1:12" ht="27" customHeight="1">
      <c r="A79" s="4"/>
      <c r="B79" s="7"/>
      <c r="C79" s="16" t="s">
        <v>186</v>
      </c>
      <c r="D79" s="7" t="s">
        <v>187</v>
      </c>
      <c r="E79" s="9" t="s">
        <v>26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1"/>
    </row>
    <row r="80" spans="1:12" ht="27" customHeight="1">
      <c r="A80" s="4"/>
      <c r="B80" s="7"/>
      <c r="C80" s="16" t="s">
        <v>188</v>
      </c>
      <c r="D80" s="7" t="s">
        <v>189</v>
      </c>
      <c r="E80" s="9" t="s">
        <v>26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1"/>
    </row>
    <row r="81" spans="1:12" ht="59.25" customHeight="1">
      <c r="A81" s="4"/>
      <c r="B81" s="7" t="s">
        <v>190</v>
      </c>
      <c r="C81" s="8" t="s">
        <v>191</v>
      </c>
      <c r="D81" s="7" t="s">
        <v>192</v>
      </c>
      <c r="E81" s="9" t="s">
        <v>30</v>
      </c>
      <c r="F81" s="10">
        <v>72.22222222222221</v>
      </c>
      <c r="G81" s="10">
        <f>G82/G83*100</f>
        <v>55.55555555555556</v>
      </c>
      <c r="H81" s="10">
        <f>H82/H83*100</f>
        <v>16.666666666666664</v>
      </c>
      <c r="I81" s="10">
        <f>I82/I83*100</f>
        <v>16.666666666666664</v>
      </c>
      <c r="J81" s="10">
        <f>J82/J83*100</f>
        <v>16.666666666666664</v>
      </c>
      <c r="K81" s="10">
        <f>K82/K83*100</f>
        <v>16.666666666666664</v>
      </c>
      <c r="L81" s="11"/>
    </row>
    <row r="82" spans="1:12" ht="48.75" customHeight="1">
      <c r="A82" s="4"/>
      <c r="B82" s="7"/>
      <c r="C82" s="12" t="s">
        <v>193</v>
      </c>
      <c r="D82" s="7" t="s">
        <v>194</v>
      </c>
      <c r="E82" s="9" t="s">
        <v>26</v>
      </c>
      <c r="F82" s="13">
        <v>13</v>
      </c>
      <c r="G82" s="13">
        <v>10</v>
      </c>
      <c r="H82" s="13">
        <v>3</v>
      </c>
      <c r="I82" s="13">
        <v>3</v>
      </c>
      <c r="J82" s="13">
        <v>3</v>
      </c>
      <c r="K82" s="13">
        <v>3</v>
      </c>
      <c r="L82" s="11"/>
    </row>
    <row r="83" spans="1:12" ht="27" customHeight="1">
      <c r="A83" s="4"/>
      <c r="B83" s="7"/>
      <c r="C83" s="12" t="s">
        <v>195</v>
      </c>
      <c r="D83" s="7" t="s">
        <v>196</v>
      </c>
      <c r="E83" s="9" t="s">
        <v>26</v>
      </c>
      <c r="F83" s="13">
        <v>18</v>
      </c>
      <c r="G83" s="13">
        <v>18</v>
      </c>
      <c r="H83" s="13">
        <v>18</v>
      </c>
      <c r="I83" s="13">
        <v>18</v>
      </c>
      <c r="J83" s="13">
        <v>18</v>
      </c>
      <c r="K83" s="13">
        <v>18</v>
      </c>
      <c r="L83" s="11"/>
    </row>
    <row r="84" spans="1:12" ht="70.5" customHeight="1">
      <c r="A84" s="4"/>
      <c r="B84" s="7" t="s">
        <v>197</v>
      </c>
      <c r="C84" s="8" t="s">
        <v>198</v>
      </c>
      <c r="D84" s="7" t="s">
        <v>199</v>
      </c>
      <c r="E84" s="9" t="s">
        <v>30</v>
      </c>
      <c r="F84" s="10">
        <v>33.33333333333333</v>
      </c>
      <c r="G84" s="10">
        <v>33.33333333333333</v>
      </c>
      <c r="H84" s="10">
        <v>33.33333333333333</v>
      </c>
      <c r="I84" s="10">
        <v>33.33333333333333</v>
      </c>
      <c r="J84" s="10">
        <v>33.33333333333333</v>
      </c>
      <c r="K84" s="10">
        <v>33.33333333333333</v>
      </c>
      <c r="L84" s="11"/>
    </row>
    <row r="85" spans="1:12" ht="37.5" customHeight="1">
      <c r="A85" s="4"/>
      <c r="B85" s="7"/>
      <c r="C85" s="12" t="s">
        <v>200</v>
      </c>
      <c r="D85" s="7" t="s">
        <v>201</v>
      </c>
      <c r="E85" s="9" t="s">
        <v>26</v>
      </c>
      <c r="F85" s="13">
        <v>1</v>
      </c>
      <c r="G85" s="13">
        <v>1</v>
      </c>
      <c r="H85" s="13">
        <v>1</v>
      </c>
      <c r="I85" s="13">
        <v>1</v>
      </c>
      <c r="J85" s="13">
        <v>1</v>
      </c>
      <c r="K85" s="13">
        <v>1</v>
      </c>
      <c r="L85" s="11"/>
    </row>
    <row r="86" spans="1:12" ht="37.5" customHeight="1">
      <c r="A86" s="4"/>
      <c r="B86" s="7"/>
      <c r="C86" s="12" t="s">
        <v>202</v>
      </c>
      <c r="D86" s="7" t="s">
        <v>203</v>
      </c>
      <c r="E86" s="9" t="s">
        <v>26</v>
      </c>
      <c r="F86" s="13">
        <v>3</v>
      </c>
      <c r="G86" s="13">
        <v>3</v>
      </c>
      <c r="H86" s="13">
        <v>3</v>
      </c>
      <c r="I86" s="13">
        <v>3</v>
      </c>
      <c r="J86" s="13">
        <v>3</v>
      </c>
      <c r="K86" s="13">
        <v>3</v>
      </c>
      <c r="L86" s="11"/>
    </row>
    <row r="87" spans="1:12" ht="15.75" customHeight="1">
      <c r="A87" s="4"/>
      <c r="B87" s="32" t="s">
        <v>204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37.5" customHeight="1">
      <c r="A88" s="4"/>
      <c r="B88" s="7" t="s">
        <v>205</v>
      </c>
      <c r="C88" s="8" t="s">
        <v>206</v>
      </c>
      <c r="D88" s="7" t="s">
        <v>207</v>
      </c>
      <c r="E88" s="9" t="s">
        <v>30</v>
      </c>
      <c r="F88" s="10">
        <v>11.623748211731044</v>
      </c>
      <c r="G88" s="10">
        <f>G89/(G145*1000)*100</f>
        <v>11.74005707473901</v>
      </c>
      <c r="H88" s="10">
        <f>H89/(H145*1000)*100</f>
        <v>14.252387548297731</v>
      </c>
      <c r="I88" s="10">
        <f>I89/(I145*1000)*100</f>
        <v>11.956918583424606</v>
      </c>
      <c r="J88" s="10">
        <f>J89/(J145*1000)*100</f>
        <v>12.10564930300807</v>
      </c>
      <c r="K88" s="10">
        <f>K89/(K145*1000)*100</f>
        <v>12.177121771217712</v>
      </c>
      <c r="L88" s="11"/>
    </row>
    <row r="89" spans="1:12" ht="37.5" customHeight="1">
      <c r="A89" s="4"/>
      <c r="B89" s="7"/>
      <c r="C89" s="12" t="s">
        <v>208</v>
      </c>
      <c r="D89" s="7" t="s">
        <v>209</v>
      </c>
      <c r="E89" s="9" t="s">
        <v>33</v>
      </c>
      <c r="F89" s="27">
        <v>3250</v>
      </c>
      <c r="G89" s="27">
        <v>3250</v>
      </c>
      <c r="H89" s="27">
        <v>3910</v>
      </c>
      <c r="I89" s="27">
        <v>3275</v>
      </c>
      <c r="J89" s="27">
        <v>3300</v>
      </c>
      <c r="K89" s="27">
        <v>3300</v>
      </c>
      <c r="L89" s="11"/>
    </row>
    <row r="90" spans="1:12" ht="15.75" customHeight="1">
      <c r="A90" s="4"/>
      <c r="B90" s="32" t="s">
        <v>210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37.5" customHeight="1">
      <c r="A91" s="4"/>
      <c r="B91" s="7" t="s">
        <v>211</v>
      </c>
      <c r="C91" s="8" t="s">
        <v>212</v>
      </c>
      <c r="D91" s="7" t="s">
        <v>213</v>
      </c>
      <c r="E91" s="9" t="s">
        <v>214</v>
      </c>
      <c r="F91" s="10">
        <v>30.901287553648068</v>
      </c>
      <c r="G91" s="10">
        <v>31.713005780346823</v>
      </c>
      <c r="H91" s="10">
        <f>H92/(H145*1000)</f>
        <v>31.265874462345995</v>
      </c>
      <c r="I91" s="10">
        <f>I92/(I145*1000)</f>
        <v>31.57166849215042</v>
      </c>
      <c r="J91" s="10">
        <f>J92/(J145*1000)</f>
        <v>31.979016874541454</v>
      </c>
      <c r="K91" s="10">
        <f>K92/(K145*1000)</f>
        <v>32.426125461254614</v>
      </c>
      <c r="L91" s="11"/>
    </row>
    <row r="92" spans="1:12" ht="27" customHeight="1">
      <c r="A92" s="4"/>
      <c r="B92" s="7"/>
      <c r="C92" s="12" t="s">
        <v>215</v>
      </c>
      <c r="D92" s="7" t="s">
        <v>216</v>
      </c>
      <c r="E92" s="9" t="s">
        <v>214</v>
      </c>
      <c r="F92" s="13">
        <v>864000</v>
      </c>
      <c r="G92" s="13">
        <v>877816</v>
      </c>
      <c r="H92" s="27">
        <v>857748</v>
      </c>
      <c r="I92" s="13">
        <v>864748</v>
      </c>
      <c r="J92" s="13">
        <v>871748</v>
      </c>
      <c r="K92" s="13">
        <v>878748</v>
      </c>
      <c r="L92" s="31"/>
    </row>
    <row r="93" spans="1:12" ht="15.75" customHeight="1">
      <c r="A93" s="4"/>
      <c r="B93" s="7"/>
      <c r="C93" s="12" t="s">
        <v>217</v>
      </c>
      <c r="D93" s="7" t="s">
        <v>217</v>
      </c>
      <c r="E93" s="9"/>
      <c r="F93" s="14"/>
      <c r="G93" s="14"/>
      <c r="H93" s="14"/>
      <c r="I93" s="14"/>
      <c r="J93" s="14"/>
      <c r="K93" s="14"/>
      <c r="L93" s="15"/>
    </row>
    <row r="94" spans="1:12" ht="15.75" customHeight="1">
      <c r="A94" s="4"/>
      <c r="B94" s="7"/>
      <c r="C94" s="16" t="s">
        <v>218</v>
      </c>
      <c r="D94" s="7" t="s">
        <v>219</v>
      </c>
      <c r="E94" s="9" t="s">
        <v>214</v>
      </c>
      <c r="F94" s="10">
        <v>0.5366952789699572</v>
      </c>
      <c r="G94" s="10">
        <v>0.4991329479768785</v>
      </c>
      <c r="H94" s="10">
        <f>H95/1000/H145</f>
        <v>0.6274331121965444</v>
      </c>
      <c r="I94" s="10">
        <f>I95/1000/I145</f>
        <v>0.4928806133625411</v>
      </c>
      <c r="J94" s="10">
        <f>J95/1000/J145</f>
        <v>0.5319148936170213</v>
      </c>
      <c r="K94" s="10">
        <f>K95/1000/K145</f>
        <v>0.5719557195571956</v>
      </c>
      <c r="L94" s="11"/>
    </row>
    <row r="95" spans="1:12" ht="15.75" customHeight="1">
      <c r="A95" s="4"/>
      <c r="B95" s="7"/>
      <c r="C95" s="17" t="s">
        <v>218</v>
      </c>
      <c r="D95" s="7" t="s">
        <v>220</v>
      </c>
      <c r="E95" s="9" t="s">
        <v>214</v>
      </c>
      <c r="F95" s="13">
        <v>15006</v>
      </c>
      <c r="G95" s="13">
        <v>13816</v>
      </c>
      <c r="H95" s="27">
        <v>17213</v>
      </c>
      <c r="I95" s="13">
        <v>13500</v>
      </c>
      <c r="J95" s="13">
        <v>14500</v>
      </c>
      <c r="K95" s="13">
        <v>15500</v>
      </c>
      <c r="L95" s="11"/>
    </row>
    <row r="96" spans="1:12" ht="37.5" customHeight="1">
      <c r="A96" s="4"/>
      <c r="B96" s="7" t="s">
        <v>221</v>
      </c>
      <c r="C96" s="8" t="s">
        <v>222</v>
      </c>
      <c r="D96" s="7" t="s">
        <v>223</v>
      </c>
      <c r="E96" s="9" t="s">
        <v>48</v>
      </c>
      <c r="F96" s="10">
        <v>3.7195994277539346</v>
      </c>
      <c r="G96" s="10">
        <v>5.6828034682080935</v>
      </c>
      <c r="H96" s="10">
        <f>(H97+H100+H101+H102)/H145/1000*10000</f>
        <v>8.456659619450317</v>
      </c>
      <c r="I96" s="10">
        <f>(I97+I100+I101+I102)/I145/1000*10000</f>
        <v>11.317999269806498</v>
      </c>
      <c r="J96" s="10">
        <f>(J97+J100+J101+J102)/J145/1000*10000</f>
        <v>11.555392516507702</v>
      </c>
      <c r="K96" s="10">
        <f>(K97+K100+K101+K102)/K145/1000*10000</f>
        <v>11.623616236162361</v>
      </c>
      <c r="L96" s="11"/>
    </row>
    <row r="97" spans="1:12" ht="70.5" customHeight="1">
      <c r="A97" s="4"/>
      <c r="B97" s="7"/>
      <c r="C97" s="12" t="s">
        <v>224</v>
      </c>
      <c r="D97" s="7" t="s">
        <v>225</v>
      </c>
      <c r="E97" s="9" t="s">
        <v>48</v>
      </c>
      <c r="F97" s="13">
        <v>2.2</v>
      </c>
      <c r="G97" s="13">
        <v>0.43</v>
      </c>
      <c r="H97" s="13">
        <v>8.7</v>
      </c>
      <c r="I97" s="13">
        <v>15</v>
      </c>
      <c r="J97" s="13">
        <v>15</v>
      </c>
      <c r="K97" s="13">
        <v>15</v>
      </c>
      <c r="L97" s="11"/>
    </row>
    <row r="98" spans="1:12" ht="59.25" customHeight="1">
      <c r="A98" s="4"/>
      <c r="B98" s="7"/>
      <c r="C98" s="12" t="s">
        <v>226</v>
      </c>
      <c r="D98" s="7" t="s">
        <v>227</v>
      </c>
      <c r="E98" s="9" t="s">
        <v>48</v>
      </c>
      <c r="F98" s="10">
        <v>2.932761087267526</v>
      </c>
      <c r="G98" s="10">
        <v>5.527456647398842</v>
      </c>
      <c r="H98" s="10">
        <f>(H100+H101+H102)/H145/1000*10000</f>
        <v>5.2854122621564485</v>
      </c>
      <c r="I98" s="10">
        <f>(I100+I101+I102)/I145/1000*10000</f>
        <v>5.841548010222709</v>
      </c>
      <c r="J98" s="10">
        <f>(J100+J101+J102)/J145/1000*10000</f>
        <v>6.052824651504035</v>
      </c>
      <c r="K98" s="10">
        <f>(K100+K101+K102)/K145/1000*10000</f>
        <v>6.088560885608856</v>
      </c>
      <c r="L98" s="11"/>
    </row>
    <row r="99" spans="1:12" ht="15.75" customHeight="1">
      <c r="A99" s="4"/>
      <c r="B99" s="7"/>
      <c r="C99" s="16" t="s">
        <v>217</v>
      </c>
      <c r="D99" s="7" t="s">
        <v>217</v>
      </c>
      <c r="E99" s="9"/>
      <c r="F99" s="14"/>
      <c r="G99" s="14"/>
      <c r="H99" s="14"/>
      <c r="I99" s="14"/>
      <c r="J99" s="14"/>
      <c r="K99" s="14"/>
      <c r="L99" s="15"/>
    </row>
    <row r="100" spans="1:12" ht="37.5" customHeight="1">
      <c r="A100" s="4"/>
      <c r="B100" s="7"/>
      <c r="C100" s="16" t="s">
        <v>228</v>
      </c>
      <c r="D100" s="7" t="s">
        <v>229</v>
      </c>
      <c r="E100" s="9" t="s">
        <v>48</v>
      </c>
      <c r="F100" s="13">
        <v>0.8</v>
      </c>
      <c r="G100" s="13">
        <v>0.9</v>
      </c>
      <c r="H100" s="13">
        <v>0.9</v>
      </c>
      <c r="I100" s="13">
        <v>1.5</v>
      </c>
      <c r="J100" s="13">
        <v>1.5</v>
      </c>
      <c r="K100" s="13">
        <v>1.5</v>
      </c>
      <c r="L100" s="11"/>
    </row>
    <row r="101" spans="1:12" ht="37.5" customHeight="1">
      <c r="A101" s="4"/>
      <c r="B101" s="7"/>
      <c r="C101" s="16" t="s">
        <v>230</v>
      </c>
      <c r="D101" s="7" t="s">
        <v>231</v>
      </c>
      <c r="E101" s="9" t="s">
        <v>48</v>
      </c>
      <c r="F101" s="13">
        <v>7.4</v>
      </c>
      <c r="G101" s="13">
        <v>14.4</v>
      </c>
      <c r="H101" s="13">
        <v>13.6</v>
      </c>
      <c r="I101" s="13">
        <v>14.5</v>
      </c>
      <c r="J101" s="13">
        <v>15</v>
      </c>
      <c r="K101" s="13">
        <v>15</v>
      </c>
      <c r="L101" s="11"/>
    </row>
    <row r="102" spans="1:12" ht="37.5" customHeight="1">
      <c r="A102" s="4"/>
      <c r="B102" s="7"/>
      <c r="C102" s="16" t="s">
        <v>232</v>
      </c>
      <c r="D102" s="7" t="s">
        <v>233</v>
      </c>
      <c r="E102" s="9" t="s">
        <v>48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1"/>
    </row>
    <row r="103" spans="1:12" ht="81" customHeight="1">
      <c r="A103" s="4"/>
      <c r="B103" s="7" t="s">
        <v>234</v>
      </c>
      <c r="C103" s="8" t="s">
        <v>235</v>
      </c>
      <c r="D103" s="7" t="s">
        <v>235</v>
      </c>
      <c r="E103" s="9"/>
      <c r="F103" s="14"/>
      <c r="G103" s="14"/>
      <c r="H103" s="14"/>
      <c r="I103" s="14"/>
      <c r="J103" s="14"/>
      <c r="K103" s="14"/>
      <c r="L103" s="15"/>
    </row>
    <row r="104" spans="1:12" ht="27" customHeight="1">
      <c r="A104" s="4"/>
      <c r="B104" s="7"/>
      <c r="C104" s="12" t="s">
        <v>236</v>
      </c>
      <c r="D104" s="7" t="s">
        <v>237</v>
      </c>
      <c r="E104" s="9" t="s">
        <v>214</v>
      </c>
      <c r="F104" s="13">
        <v>0</v>
      </c>
      <c r="G104" s="13">
        <v>0</v>
      </c>
      <c r="H104" s="27">
        <v>0</v>
      </c>
      <c r="I104" s="13">
        <v>0</v>
      </c>
      <c r="J104" s="13">
        <v>0</v>
      </c>
      <c r="K104" s="13">
        <v>0</v>
      </c>
      <c r="L104" s="28"/>
    </row>
    <row r="105" spans="1:12" ht="27" customHeight="1">
      <c r="A105" s="4"/>
      <c r="B105" s="7"/>
      <c r="C105" s="12" t="s">
        <v>238</v>
      </c>
      <c r="D105" s="7" t="s">
        <v>239</v>
      </c>
      <c r="E105" s="9" t="s">
        <v>214</v>
      </c>
      <c r="F105" s="13">
        <v>512</v>
      </c>
      <c r="G105" s="13">
        <v>0</v>
      </c>
      <c r="H105" s="27">
        <v>0</v>
      </c>
      <c r="I105" s="13">
        <v>0</v>
      </c>
      <c r="J105" s="13">
        <v>0</v>
      </c>
      <c r="K105" s="13">
        <v>0</v>
      </c>
      <c r="L105" s="28"/>
    </row>
    <row r="106" spans="1:12" ht="15.75" customHeight="1">
      <c r="A106" s="4"/>
      <c r="B106" s="32" t="s">
        <v>240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81" customHeight="1">
      <c r="A107" s="4"/>
      <c r="B107" s="7" t="s">
        <v>241</v>
      </c>
      <c r="C107" s="8" t="s">
        <v>242</v>
      </c>
      <c r="D107" s="7" t="s">
        <v>243</v>
      </c>
      <c r="E107" s="9" t="s">
        <v>30</v>
      </c>
      <c r="F107" s="10">
        <v>100</v>
      </c>
      <c r="G107" s="10">
        <f>G108/G109*100</f>
        <v>100</v>
      </c>
      <c r="H107" s="10">
        <f>H108/H109*100</f>
        <v>100</v>
      </c>
      <c r="I107" s="10">
        <f>I108/I109*100</f>
        <v>100</v>
      </c>
      <c r="J107" s="10">
        <f>J108/J109*100</f>
        <v>100</v>
      </c>
      <c r="K107" s="10">
        <f>K108/K109*100</f>
        <v>100</v>
      </c>
      <c r="L107" s="11"/>
    </row>
    <row r="108" spans="1:12" ht="48.75" customHeight="1">
      <c r="A108" s="4"/>
      <c r="B108" s="7"/>
      <c r="C108" s="12" t="s">
        <v>244</v>
      </c>
      <c r="D108" s="7" t="s">
        <v>245</v>
      </c>
      <c r="E108" s="9" t="s">
        <v>26</v>
      </c>
      <c r="F108" s="13">
        <v>408</v>
      </c>
      <c r="G108" s="13">
        <v>406</v>
      </c>
      <c r="H108" s="27">
        <v>365</v>
      </c>
      <c r="I108" s="13">
        <v>370</v>
      </c>
      <c r="J108" s="13">
        <v>375</v>
      </c>
      <c r="K108" s="13">
        <v>380</v>
      </c>
      <c r="L108" s="31" t="s">
        <v>402</v>
      </c>
    </row>
    <row r="109" spans="1:12" ht="48.75" customHeight="1">
      <c r="A109" s="4"/>
      <c r="B109" s="7"/>
      <c r="C109" s="12" t="s">
        <v>246</v>
      </c>
      <c r="D109" s="7" t="s">
        <v>247</v>
      </c>
      <c r="E109" s="9" t="s">
        <v>26</v>
      </c>
      <c r="F109" s="13">
        <v>408</v>
      </c>
      <c r="G109" s="13">
        <v>406</v>
      </c>
      <c r="H109" s="27">
        <v>365</v>
      </c>
      <c r="I109" s="13">
        <v>370</v>
      </c>
      <c r="J109" s="13">
        <v>375</v>
      </c>
      <c r="K109" s="13">
        <v>380</v>
      </c>
      <c r="L109" s="11"/>
    </row>
    <row r="110" spans="1:12" ht="179.25" customHeight="1">
      <c r="A110" s="4"/>
      <c r="B110" s="7" t="s">
        <v>248</v>
      </c>
      <c r="C110" s="8" t="s">
        <v>249</v>
      </c>
      <c r="D110" s="7" t="s">
        <v>250</v>
      </c>
      <c r="E110" s="9" t="s">
        <v>30</v>
      </c>
      <c r="F110" s="10">
        <f aca="true" t="shared" si="3" ref="F110:K110">F111/F112*100</f>
        <v>80</v>
      </c>
      <c r="G110" s="10">
        <f t="shared" si="3"/>
        <v>80</v>
      </c>
      <c r="H110" s="10">
        <f t="shared" si="3"/>
        <v>80</v>
      </c>
      <c r="I110" s="10">
        <f t="shared" si="3"/>
        <v>80</v>
      </c>
      <c r="J110" s="10">
        <f t="shared" si="3"/>
        <v>80</v>
      </c>
      <c r="K110" s="10">
        <f t="shared" si="3"/>
        <v>80</v>
      </c>
      <c r="L110" s="11"/>
    </row>
    <row r="111" spans="1:12" ht="135.75" customHeight="1">
      <c r="A111" s="4"/>
      <c r="B111" s="7"/>
      <c r="C111" s="12" t="s">
        <v>251</v>
      </c>
      <c r="D111" s="7" t="s">
        <v>252</v>
      </c>
      <c r="E111" s="9" t="s">
        <v>26</v>
      </c>
      <c r="F111" s="13">
        <v>8</v>
      </c>
      <c r="G111" s="13">
        <v>8</v>
      </c>
      <c r="H111" s="27">
        <v>8</v>
      </c>
      <c r="I111" s="27">
        <v>8</v>
      </c>
      <c r="J111" s="27">
        <v>8</v>
      </c>
      <c r="K111" s="27">
        <v>8</v>
      </c>
      <c r="L111" s="11" t="s">
        <v>410</v>
      </c>
    </row>
    <row r="112" spans="1:12" ht="48.75" customHeight="1">
      <c r="A112" s="4"/>
      <c r="B112" s="7"/>
      <c r="C112" s="12" t="s">
        <v>253</v>
      </c>
      <c r="D112" s="7" t="s">
        <v>254</v>
      </c>
      <c r="E112" s="9" t="s">
        <v>26</v>
      </c>
      <c r="F112" s="13">
        <v>10</v>
      </c>
      <c r="G112" s="13">
        <v>10</v>
      </c>
      <c r="H112" s="27">
        <v>10</v>
      </c>
      <c r="I112" s="27">
        <v>10</v>
      </c>
      <c r="J112" s="27">
        <v>10</v>
      </c>
      <c r="K112" s="27">
        <v>10</v>
      </c>
      <c r="L112" s="11" t="s">
        <v>411</v>
      </c>
    </row>
    <row r="113" spans="1:12" ht="37.5" customHeight="1">
      <c r="A113" s="4"/>
      <c r="B113" s="7" t="s">
        <v>255</v>
      </c>
      <c r="C113" s="8" t="s">
        <v>256</v>
      </c>
      <c r="D113" s="7" t="s">
        <v>257</v>
      </c>
      <c r="E113" s="9" t="s">
        <v>30</v>
      </c>
      <c r="F113" s="10">
        <v>37.99019607843137</v>
      </c>
      <c r="G113" s="10">
        <v>38.669950738916256</v>
      </c>
      <c r="H113" s="10">
        <f>H114/H115*100</f>
        <v>44.38356164383562</v>
      </c>
      <c r="I113" s="10">
        <f>I114/I115*100</f>
        <v>59.189189189189186</v>
      </c>
      <c r="J113" s="10">
        <f>J114/J115*100</f>
        <v>58.93333333333334</v>
      </c>
      <c r="K113" s="10">
        <f>K114/K115*100</f>
        <v>59.210526315789465</v>
      </c>
      <c r="L113" s="11"/>
    </row>
    <row r="114" spans="1:12" ht="48.75" customHeight="1">
      <c r="A114" s="4"/>
      <c r="B114" s="7"/>
      <c r="C114" s="12" t="s">
        <v>258</v>
      </c>
      <c r="D114" s="7" t="s">
        <v>259</v>
      </c>
      <c r="E114" s="9" t="s">
        <v>26</v>
      </c>
      <c r="F114" s="13">
        <v>155</v>
      </c>
      <c r="G114" s="13">
        <v>157</v>
      </c>
      <c r="H114" s="13">
        <v>162</v>
      </c>
      <c r="I114" s="13">
        <v>219</v>
      </c>
      <c r="J114" s="13">
        <v>221</v>
      </c>
      <c r="K114" s="13">
        <v>225</v>
      </c>
      <c r="L114" s="11"/>
    </row>
    <row r="115" spans="1:12" ht="15.75" customHeight="1">
      <c r="A115" s="4"/>
      <c r="B115" s="7"/>
      <c r="C115" s="12" t="s">
        <v>260</v>
      </c>
      <c r="D115" s="7" t="s">
        <v>261</v>
      </c>
      <c r="E115" s="9" t="s">
        <v>26</v>
      </c>
      <c r="F115" s="13">
        <v>408</v>
      </c>
      <c r="G115" s="13">
        <v>406</v>
      </c>
      <c r="H115" s="27">
        <v>365</v>
      </c>
      <c r="I115" s="13">
        <v>370</v>
      </c>
      <c r="J115" s="13">
        <v>375</v>
      </c>
      <c r="K115" s="13">
        <v>380</v>
      </c>
      <c r="L115" s="31"/>
    </row>
    <row r="116" spans="1:12" ht="59.25" customHeight="1">
      <c r="A116" s="4"/>
      <c r="B116" s="7" t="s">
        <v>262</v>
      </c>
      <c r="C116" s="8" t="s">
        <v>263</v>
      </c>
      <c r="D116" s="7" t="s">
        <v>264</v>
      </c>
      <c r="E116" s="9" t="s">
        <v>30</v>
      </c>
      <c r="F116" s="10">
        <v>14.670658682634729</v>
      </c>
      <c r="G116" s="10">
        <f>G117/G118*100</f>
        <v>15.089514066496163</v>
      </c>
      <c r="H116" s="10">
        <f>H117/H118*100</f>
        <v>17.25</v>
      </c>
      <c r="I116" s="10">
        <f>I117/I118*100</f>
        <v>17.333333333333336</v>
      </c>
      <c r="J116" s="10">
        <f>J117/J118*100</f>
        <v>17.355371900826448</v>
      </c>
      <c r="K116" s="10">
        <f>K117/K118*100</f>
        <v>17.42857142857143</v>
      </c>
      <c r="L116" s="11"/>
    </row>
    <row r="117" spans="1:12" ht="37.5" customHeight="1">
      <c r="A117" s="4"/>
      <c r="B117" s="7"/>
      <c r="C117" s="12" t="s">
        <v>265</v>
      </c>
      <c r="D117" s="7" t="s">
        <v>266</v>
      </c>
      <c r="E117" s="9" t="s">
        <v>26</v>
      </c>
      <c r="F117" s="13">
        <v>49</v>
      </c>
      <c r="G117" s="13">
        <v>59</v>
      </c>
      <c r="H117" s="13">
        <v>69</v>
      </c>
      <c r="I117" s="13">
        <v>65</v>
      </c>
      <c r="J117" s="13">
        <v>63</v>
      </c>
      <c r="K117" s="13">
        <v>61</v>
      </c>
      <c r="L117" s="25"/>
    </row>
    <row r="118" spans="1:12" ht="37.5" customHeight="1">
      <c r="A118" s="4"/>
      <c r="B118" s="7"/>
      <c r="C118" s="12" t="s">
        <v>267</v>
      </c>
      <c r="D118" s="7" t="s">
        <v>268</v>
      </c>
      <c r="E118" s="9" t="s">
        <v>26</v>
      </c>
      <c r="F118" s="13">
        <v>334</v>
      </c>
      <c r="G118" s="13">
        <v>391</v>
      </c>
      <c r="H118" s="13">
        <v>400</v>
      </c>
      <c r="I118" s="13">
        <v>375</v>
      </c>
      <c r="J118" s="13">
        <v>363</v>
      </c>
      <c r="K118" s="13">
        <v>350</v>
      </c>
      <c r="L118" s="25"/>
    </row>
    <row r="119" spans="1:12" ht="15.75" customHeight="1">
      <c r="A119" s="4"/>
      <c r="B119" s="32" t="s">
        <v>269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81" customHeight="1">
      <c r="A120" s="4"/>
      <c r="B120" s="7" t="s">
        <v>270</v>
      </c>
      <c r="C120" s="8" t="s">
        <v>271</v>
      </c>
      <c r="D120" s="7" t="s">
        <v>272</v>
      </c>
      <c r="E120" s="9" t="s">
        <v>30</v>
      </c>
      <c r="F120" s="10">
        <v>25.308816457211414</v>
      </c>
      <c r="G120" s="10">
        <f>G121/G122*100</f>
        <v>24.750415118907313</v>
      </c>
      <c r="H120" s="10">
        <f>H121/H122*100</f>
        <v>31.578853200968087</v>
      </c>
      <c r="I120" s="10">
        <f>I121/I122*100</f>
        <v>31.41255830746763</v>
      </c>
      <c r="J120" s="10">
        <f>J121/J122*100</f>
        <v>47.13732097816451</v>
      </c>
      <c r="K120" s="10">
        <f>K121/K122*100</f>
        <v>45.24586396781479</v>
      </c>
      <c r="L120" s="11"/>
    </row>
    <row r="121" spans="1:12" ht="48.75" customHeight="1">
      <c r="A121" s="4"/>
      <c r="B121" s="7"/>
      <c r="C121" s="12" t="s">
        <v>273</v>
      </c>
      <c r="D121" s="7" t="s">
        <v>274</v>
      </c>
      <c r="E121" s="9" t="s">
        <v>42</v>
      </c>
      <c r="F121" s="13">
        <v>186641.55</v>
      </c>
      <c r="G121" s="13">
        <v>204833</v>
      </c>
      <c r="H121" s="13">
        <v>209327.66</v>
      </c>
      <c r="I121" s="13">
        <v>192857.43</v>
      </c>
      <c r="J121" s="13">
        <v>209252</v>
      </c>
      <c r="K121" s="13">
        <v>213671</v>
      </c>
      <c r="L121" s="11"/>
    </row>
    <row r="122" spans="1:12" ht="37.5" customHeight="1">
      <c r="A122" s="4"/>
      <c r="B122" s="7"/>
      <c r="C122" s="12" t="s">
        <v>275</v>
      </c>
      <c r="D122" s="7" t="s">
        <v>276</v>
      </c>
      <c r="E122" s="9" t="s">
        <v>42</v>
      </c>
      <c r="F122" s="13">
        <v>737456.65</v>
      </c>
      <c r="G122" s="13">
        <v>827594.2</v>
      </c>
      <c r="H122" s="13">
        <v>662872.9</v>
      </c>
      <c r="I122" s="13">
        <v>613950.09</v>
      </c>
      <c r="J122" s="13">
        <v>443920.01</v>
      </c>
      <c r="K122" s="13">
        <v>472244.27</v>
      </c>
      <c r="L122" s="11"/>
    </row>
    <row r="123" spans="1:12" ht="70.5" customHeight="1">
      <c r="A123" s="4"/>
      <c r="B123" s="7" t="s">
        <v>277</v>
      </c>
      <c r="C123" s="8" t="s">
        <v>278</v>
      </c>
      <c r="D123" s="7" t="s">
        <v>279</v>
      </c>
      <c r="E123" s="9" t="s">
        <v>30</v>
      </c>
      <c r="F123" s="10">
        <v>0.8196927126257126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1"/>
    </row>
    <row r="124" spans="1:12" ht="48.75" customHeight="1">
      <c r="A124" s="4"/>
      <c r="B124" s="7"/>
      <c r="C124" s="12" t="s">
        <v>280</v>
      </c>
      <c r="D124" s="7" t="s">
        <v>281</v>
      </c>
      <c r="E124" s="9" t="s">
        <v>39</v>
      </c>
      <c r="F124" s="13">
        <v>9819300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1"/>
    </row>
    <row r="125" spans="1:12" ht="37.5" customHeight="1">
      <c r="A125" s="4"/>
      <c r="B125" s="7"/>
      <c r="C125" s="12" t="s">
        <v>282</v>
      </c>
      <c r="D125" s="7" t="s">
        <v>283</v>
      </c>
      <c r="E125" s="9" t="s">
        <v>39</v>
      </c>
      <c r="F125" s="10">
        <v>1197924520.8300002</v>
      </c>
      <c r="G125" s="10">
        <f>SUM(G126:G128)</f>
        <v>1201473063.28</v>
      </c>
      <c r="H125" s="24">
        <f>SUM(H126:H128)</f>
        <v>1585766184.15</v>
      </c>
      <c r="I125" s="10">
        <f>SUM(I126:I128)</f>
        <v>1585766184.15</v>
      </c>
      <c r="J125" s="10">
        <f>SUM(J126:J128)</f>
        <v>1585766184.15</v>
      </c>
      <c r="K125" s="10">
        <f>SUM(K126:K128)</f>
        <v>1585766184.15</v>
      </c>
      <c r="L125" s="11" t="s">
        <v>409</v>
      </c>
    </row>
    <row r="126" spans="1:12" ht="37.5" customHeight="1">
      <c r="A126" s="4"/>
      <c r="B126" s="7"/>
      <c r="C126" s="12" t="s">
        <v>284</v>
      </c>
      <c r="D126" s="7" t="s">
        <v>285</v>
      </c>
      <c r="E126" s="9" t="s">
        <v>39</v>
      </c>
      <c r="F126" s="13"/>
      <c r="G126" s="13"/>
      <c r="H126" s="13"/>
      <c r="I126" s="13"/>
      <c r="J126" s="13"/>
      <c r="K126" s="13"/>
      <c r="L126" s="11"/>
    </row>
    <row r="127" spans="1:12" ht="37.5" customHeight="1">
      <c r="A127" s="4"/>
      <c r="B127" s="7"/>
      <c r="C127" s="12" t="s">
        <v>286</v>
      </c>
      <c r="D127" s="7" t="s">
        <v>287</v>
      </c>
      <c r="E127" s="9" t="s">
        <v>39</v>
      </c>
      <c r="F127" s="13">
        <v>64796305.66</v>
      </c>
      <c r="G127" s="13">
        <v>67654019.92</v>
      </c>
      <c r="H127" s="23">
        <v>128342357.13</v>
      </c>
      <c r="I127" s="23">
        <v>128342357.13</v>
      </c>
      <c r="J127" s="23">
        <v>128342357.13</v>
      </c>
      <c r="K127" s="23">
        <v>128342357.13</v>
      </c>
      <c r="L127" s="25" t="s">
        <v>399</v>
      </c>
    </row>
    <row r="128" spans="1:12" ht="37.5" customHeight="1">
      <c r="A128" s="4"/>
      <c r="B128" s="7"/>
      <c r="C128" s="12" t="s">
        <v>288</v>
      </c>
      <c r="D128" s="7" t="s">
        <v>289</v>
      </c>
      <c r="E128" s="9" t="s">
        <v>39</v>
      </c>
      <c r="F128" s="13">
        <v>1133128215.17</v>
      </c>
      <c r="G128" s="13">
        <v>1133819043.36</v>
      </c>
      <c r="H128" s="22">
        <v>1457423827.02</v>
      </c>
      <c r="I128" s="26">
        <v>1457423827.02</v>
      </c>
      <c r="J128" s="26">
        <v>1457423827.02</v>
      </c>
      <c r="K128" s="26">
        <v>1457423827.02</v>
      </c>
      <c r="L128" s="25" t="s">
        <v>400</v>
      </c>
    </row>
    <row r="129" spans="1:12" ht="48.75" customHeight="1">
      <c r="A129" s="4"/>
      <c r="B129" s="7" t="s">
        <v>290</v>
      </c>
      <c r="C129" s="8" t="s">
        <v>291</v>
      </c>
      <c r="D129" s="7" t="s">
        <v>292</v>
      </c>
      <c r="E129" s="9" t="s">
        <v>42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1"/>
    </row>
    <row r="130" spans="1:12" ht="70.5" customHeight="1">
      <c r="A130" s="4"/>
      <c r="B130" s="7"/>
      <c r="C130" s="12" t="s">
        <v>293</v>
      </c>
      <c r="D130" s="7" t="s">
        <v>294</v>
      </c>
      <c r="E130" s="9" t="s">
        <v>42</v>
      </c>
      <c r="F130" s="10">
        <v>0</v>
      </c>
      <c r="G130" s="10">
        <v>0</v>
      </c>
      <c r="H130" s="13">
        <v>0</v>
      </c>
      <c r="I130" s="13">
        <v>0</v>
      </c>
      <c r="J130" s="13">
        <v>0</v>
      </c>
      <c r="K130" s="13">
        <v>0</v>
      </c>
      <c r="L130" s="11"/>
    </row>
    <row r="131" spans="1:12" ht="59.25" customHeight="1">
      <c r="A131" s="4"/>
      <c r="B131" s="7"/>
      <c r="C131" s="12" t="s">
        <v>295</v>
      </c>
      <c r="D131" s="7" t="s">
        <v>296</v>
      </c>
      <c r="E131" s="9" t="s">
        <v>42</v>
      </c>
      <c r="F131" s="10">
        <v>0</v>
      </c>
      <c r="G131" s="10">
        <v>0</v>
      </c>
      <c r="H131" s="13">
        <v>0</v>
      </c>
      <c r="I131" s="13">
        <v>0</v>
      </c>
      <c r="J131" s="13">
        <v>0</v>
      </c>
      <c r="K131" s="13">
        <v>0</v>
      </c>
      <c r="L131" s="11"/>
    </row>
    <row r="132" spans="1:12" ht="59.25" customHeight="1">
      <c r="A132" s="4"/>
      <c r="B132" s="7"/>
      <c r="C132" s="12" t="s">
        <v>297</v>
      </c>
      <c r="D132" s="7" t="s">
        <v>298</v>
      </c>
      <c r="E132" s="9" t="s">
        <v>42</v>
      </c>
      <c r="F132" s="10">
        <v>0</v>
      </c>
      <c r="G132" s="10">
        <v>0</v>
      </c>
      <c r="H132" s="13">
        <v>0</v>
      </c>
      <c r="I132" s="13">
        <v>0</v>
      </c>
      <c r="J132" s="13">
        <v>0</v>
      </c>
      <c r="K132" s="13">
        <v>0</v>
      </c>
      <c r="L132" s="11"/>
    </row>
    <row r="133" spans="1:12" ht="59.25" customHeight="1">
      <c r="A133" s="4"/>
      <c r="B133" s="7"/>
      <c r="C133" s="12" t="s">
        <v>299</v>
      </c>
      <c r="D133" s="7" t="s">
        <v>300</v>
      </c>
      <c r="E133" s="9" t="s">
        <v>42</v>
      </c>
      <c r="F133" s="10">
        <v>0</v>
      </c>
      <c r="G133" s="10">
        <v>0</v>
      </c>
      <c r="H133" s="13">
        <v>0</v>
      </c>
      <c r="I133" s="13">
        <v>0</v>
      </c>
      <c r="J133" s="13">
        <v>0</v>
      </c>
      <c r="K133" s="13">
        <v>0</v>
      </c>
      <c r="L133" s="11"/>
    </row>
    <row r="134" spans="1:12" ht="70.5" customHeight="1">
      <c r="A134" s="4"/>
      <c r="B134" s="7"/>
      <c r="C134" s="12" t="s">
        <v>301</v>
      </c>
      <c r="D134" s="7" t="s">
        <v>302</v>
      </c>
      <c r="E134" s="9" t="s">
        <v>42</v>
      </c>
      <c r="F134" s="10">
        <v>0</v>
      </c>
      <c r="G134" s="10">
        <v>0</v>
      </c>
      <c r="H134" s="13">
        <v>0</v>
      </c>
      <c r="I134" s="13">
        <v>0</v>
      </c>
      <c r="J134" s="13">
        <v>0</v>
      </c>
      <c r="K134" s="13">
        <v>0</v>
      </c>
      <c r="L134" s="11"/>
    </row>
    <row r="135" spans="1:12" ht="59.25" customHeight="1">
      <c r="A135" s="4"/>
      <c r="B135" s="7"/>
      <c r="C135" s="12" t="s">
        <v>303</v>
      </c>
      <c r="D135" s="7" t="s">
        <v>304</v>
      </c>
      <c r="E135" s="9" t="s">
        <v>42</v>
      </c>
      <c r="F135" s="10">
        <v>0</v>
      </c>
      <c r="G135" s="10">
        <v>0</v>
      </c>
      <c r="H135" s="13">
        <v>0</v>
      </c>
      <c r="I135" s="13">
        <v>0</v>
      </c>
      <c r="J135" s="13">
        <v>0</v>
      </c>
      <c r="K135" s="13">
        <v>0</v>
      </c>
      <c r="L135" s="11"/>
    </row>
    <row r="136" spans="1:12" ht="48.75" customHeight="1">
      <c r="A136" s="4"/>
      <c r="B136" s="7"/>
      <c r="C136" s="12" t="s">
        <v>305</v>
      </c>
      <c r="D136" s="7" t="s">
        <v>306</v>
      </c>
      <c r="E136" s="9" t="s">
        <v>42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1"/>
    </row>
    <row r="137" spans="1:12" ht="59.25" customHeight="1">
      <c r="A137" s="4"/>
      <c r="B137" s="7"/>
      <c r="C137" s="16" t="s">
        <v>307</v>
      </c>
      <c r="D137" s="7" t="s">
        <v>308</v>
      </c>
      <c r="E137" s="9" t="s">
        <v>39</v>
      </c>
      <c r="F137" s="10">
        <v>0</v>
      </c>
      <c r="G137" s="10">
        <v>0</v>
      </c>
      <c r="H137" s="13">
        <v>0</v>
      </c>
      <c r="I137" s="10">
        <v>0</v>
      </c>
      <c r="J137" s="10">
        <v>0</v>
      </c>
      <c r="K137" s="13">
        <v>0</v>
      </c>
      <c r="L137" s="11"/>
    </row>
    <row r="138" spans="1:12" ht="70.5" customHeight="1">
      <c r="A138" s="4"/>
      <c r="B138" s="7" t="s">
        <v>309</v>
      </c>
      <c r="C138" s="8" t="s">
        <v>310</v>
      </c>
      <c r="D138" s="7" t="s">
        <v>311</v>
      </c>
      <c r="E138" s="9" t="s">
        <v>30</v>
      </c>
      <c r="F138" s="10">
        <v>0</v>
      </c>
      <c r="G138" s="10">
        <v>0</v>
      </c>
      <c r="H138" s="13">
        <v>0</v>
      </c>
      <c r="I138" s="10">
        <v>0</v>
      </c>
      <c r="J138" s="10">
        <v>0</v>
      </c>
      <c r="K138" s="13">
        <v>0</v>
      </c>
      <c r="L138" s="11"/>
    </row>
    <row r="139" spans="1:12" ht="48.75" customHeight="1">
      <c r="A139" s="4"/>
      <c r="B139" s="7"/>
      <c r="C139" s="12" t="s">
        <v>312</v>
      </c>
      <c r="D139" s="7" t="s">
        <v>313</v>
      </c>
      <c r="E139" s="9" t="s">
        <v>39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1"/>
    </row>
    <row r="140" spans="1:12" ht="37.5" customHeight="1">
      <c r="A140" s="4"/>
      <c r="B140" s="7"/>
      <c r="C140" s="12" t="s">
        <v>314</v>
      </c>
      <c r="D140" s="7" t="s">
        <v>315</v>
      </c>
      <c r="E140" s="9" t="s">
        <v>39</v>
      </c>
      <c r="F140" s="13">
        <v>422282448.93</v>
      </c>
      <c r="G140" s="13">
        <v>459036542.62</v>
      </c>
      <c r="H140" s="22">
        <v>574550134.04</v>
      </c>
      <c r="I140" s="26">
        <v>573426856.03</v>
      </c>
      <c r="J140" s="26">
        <v>557075437.58</v>
      </c>
      <c r="K140" s="26">
        <v>552855769.58</v>
      </c>
      <c r="L140" s="11"/>
    </row>
    <row r="141" spans="1:12" ht="48.75" customHeight="1">
      <c r="A141" s="4"/>
      <c r="B141" s="7" t="s">
        <v>316</v>
      </c>
      <c r="C141" s="8" t="s">
        <v>317</v>
      </c>
      <c r="D141" s="7" t="s">
        <v>318</v>
      </c>
      <c r="E141" s="9" t="s">
        <v>39</v>
      </c>
      <c r="F141" s="10">
        <v>3548.100858369099</v>
      </c>
      <c r="G141" s="10">
        <f>G142/G145</f>
        <v>3067.3984033522383</v>
      </c>
      <c r="H141" s="10">
        <f>H142/H145</f>
        <v>3355.9039877524237</v>
      </c>
      <c r="I141" s="10">
        <f>I142/I145</f>
        <v>3673.692223439211</v>
      </c>
      <c r="J141" s="10">
        <f>J142/J145</f>
        <v>3555.761555392516</v>
      </c>
      <c r="K141" s="10">
        <f>K142/K145</f>
        <v>3409.1974169741698</v>
      </c>
      <c r="L141" s="11"/>
    </row>
    <row r="142" spans="1:12" ht="37.5" customHeight="1">
      <c r="A142" s="4"/>
      <c r="B142" s="7"/>
      <c r="C142" s="12" t="s">
        <v>319</v>
      </c>
      <c r="D142" s="7" t="s">
        <v>320</v>
      </c>
      <c r="E142" s="9" t="s">
        <v>42</v>
      </c>
      <c r="F142" s="13">
        <v>99204.90000000001</v>
      </c>
      <c r="G142" s="13">
        <v>84914.79000000001</v>
      </c>
      <c r="H142" s="13">
        <v>92065.87</v>
      </c>
      <c r="I142" s="13">
        <v>100622.43</v>
      </c>
      <c r="J142" s="13">
        <v>96930.06</v>
      </c>
      <c r="K142" s="13">
        <v>92389.25</v>
      </c>
      <c r="L142" s="11"/>
    </row>
    <row r="143" spans="1:12" ht="48.75" customHeight="1">
      <c r="A143" s="4"/>
      <c r="B143" s="7" t="s">
        <v>321</v>
      </c>
      <c r="C143" s="8" t="s">
        <v>322</v>
      </c>
      <c r="D143" s="7" t="s">
        <v>323</v>
      </c>
      <c r="E143" s="9" t="s">
        <v>324</v>
      </c>
      <c r="F143" s="18" t="s">
        <v>325</v>
      </c>
      <c r="G143" s="18" t="s">
        <v>325</v>
      </c>
      <c r="H143" s="26" t="s">
        <v>325</v>
      </c>
      <c r="I143" s="18" t="s">
        <v>325</v>
      </c>
      <c r="J143" s="18" t="s">
        <v>325</v>
      </c>
      <c r="K143" s="26" t="s">
        <v>325</v>
      </c>
      <c r="L143" s="11"/>
    </row>
    <row r="144" spans="1:12" ht="37.5" customHeight="1">
      <c r="A144" s="4"/>
      <c r="B144" s="7" t="s">
        <v>326</v>
      </c>
      <c r="C144" s="8" t="s">
        <v>327</v>
      </c>
      <c r="D144" s="7" t="s">
        <v>328</v>
      </c>
      <c r="E144" s="9" t="s">
        <v>329</v>
      </c>
      <c r="F144" s="13"/>
      <c r="G144" s="13"/>
      <c r="H144" s="13"/>
      <c r="I144" s="13"/>
      <c r="J144" s="13"/>
      <c r="K144" s="13"/>
      <c r="L144" s="11"/>
    </row>
    <row r="145" spans="1:12" ht="27" customHeight="1">
      <c r="A145" s="4"/>
      <c r="B145" s="7" t="s">
        <v>330</v>
      </c>
      <c r="C145" s="8" t="s">
        <v>331</v>
      </c>
      <c r="D145" s="7" t="s">
        <v>332</v>
      </c>
      <c r="E145" s="9" t="s">
        <v>333</v>
      </c>
      <c r="F145" s="13">
        <v>27.96</v>
      </c>
      <c r="G145" s="13">
        <v>27.683</v>
      </c>
      <c r="H145" s="13">
        <v>27.434</v>
      </c>
      <c r="I145" s="13">
        <v>27.39</v>
      </c>
      <c r="J145" s="13">
        <v>27.26</v>
      </c>
      <c r="K145" s="13">
        <v>27.1</v>
      </c>
      <c r="L145" s="11"/>
    </row>
    <row r="146" spans="1:12" ht="15.75" customHeight="1">
      <c r="A146" s="4"/>
      <c r="B146" s="32" t="s">
        <v>334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27" customHeight="1">
      <c r="A147" s="4"/>
      <c r="B147" s="7" t="s">
        <v>335</v>
      </c>
      <c r="C147" s="8" t="s">
        <v>336</v>
      </c>
      <c r="D147" s="7" t="s">
        <v>336</v>
      </c>
      <c r="E147" s="9"/>
      <c r="F147" s="14"/>
      <c r="G147" s="14"/>
      <c r="H147" s="14"/>
      <c r="I147" s="14"/>
      <c r="J147" s="14"/>
      <c r="K147" s="14"/>
      <c r="L147" s="15"/>
    </row>
    <row r="148" spans="1:12" ht="27" customHeight="1">
      <c r="A148" s="4"/>
      <c r="B148" s="7"/>
      <c r="C148" s="12" t="s">
        <v>337</v>
      </c>
      <c r="D148" s="7" t="s">
        <v>338</v>
      </c>
      <c r="E148" s="9" t="s">
        <v>339</v>
      </c>
      <c r="F148" s="10">
        <v>821.0097791937696</v>
      </c>
      <c r="G148" s="10">
        <f>G149*1000/G150</f>
        <v>840.7824726134585</v>
      </c>
      <c r="H148" s="10">
        <f>H149*1000/H150</f>
        <v>860.9044591730917</v>
      </c>
      <c r="I148" s="10">
        <v>860.43</v>
      </c>
      <c r="J148" s="10">
        <v>861.21</v>
      </c>
      <c r="K148" s="10">
        <v>861.99</v>
      </c>
      <c r="L148" s="11" t="s">
        <v>403</v>
      </c>
    </row>
    <row r="149" spans="1:12" ht="27" customHeight="1">
      <c r="A149" s="4"/>
      <c r="B149" s="7"/>
      <c r="C149" s="16" t="s">
        <v>340</v>
      </c>
      <c r="D149" s="7" t="s">
        <v>341</v>
      </c>
      <c r="E149" s="9" t="s">
        <v>342</v>
      </c>
      <c r="F149" s="13">
        <v>18554</v>
      </c>
      <c r="G149" s="13">
        <v>18804.1</v>
      </c>
      <c r="H149" s="13">
        <v>19094</v>
      </c>
      <c r="I149" s="13">
        <v>19050</v>
      </c>
      <c r="J149" s="13">
        <v>19050</v>
      </c>
      <c r="K149" s="13">
        <v>19050</v>
      </c>
      <c r="L149" s="11"/>
    </row>
    <row r="150" spans="1:12" ht="27" customHeight="1">
      <c r="A150" s="4"/>
      <c r="B150" s="7"/>
      <c r="C150" s="16" t="s">
        <v>343</v>
      </c>
      <c r="D150" s="7" t="s">
        <v>344</v>
      </c>
      <c r="E150" s="9" t="s">
        <v>33</v>
      </c>
      <c r="F150" s="13">
        <v>22599</v>
      </c>
      <c r="G150" s="13">
        <v>22365</v>
      </c>
      <c r="H150" s="13">
        <v>22179</v>
      </c>
      <c r="I150" s="13">
        <v>22140</v>
      </c>
      <c r="J150" s="13">
        <v>22120</v>
      </c>
      <c r="K150" s="13">
        <v>22100</v>
      </c>
      <c r="L150" s="11"/>
    </row>
    <row r="151" spans="1:12" ht="37.5" customHeight="1">
      <c r="A151" s="4"/>
      <c r="B151" s="7"/>
      <c r="C151" s="12" t="s">
        <v>345</v>
      </c>
      <c r="D151" s="7" t="s">
        <v>346</v>
      </c>
      <c r="E151" s="9" t="s">
        <v>347</v>
      </c>
      <c r="F151" s="10">
        <v>0.2000634954230382</v>
      </c>
      <c r="G151" s="10">
        <f>G152/G153</f>
        <v>0.22993062438057482</v>
      </c>
      <c r="H151" s="10">
        <f>H152/H153</f>
        <v>0.21194983297192757</v>
      </c>
      <c r="I151" s="10">
        <f>I152/I153</f>
        <v>0.21223591549295773</v>
      </c>
      <c r="J151" s="10">
        <f>J152/J153</f>
        <v>0.22071596244131456</v>
      </c>
      <c r="K151" s="10">
        <f>K152/K153</f>
        <v>0.22071596244131456</v>
      </c>
      <c r="L151" s="11"/>
    </row>
    <row r="152" spans="1:12" ht="27" customHeight="1">
      <c r="A152" s="4"/>
      <c r="B152" s="7"/>
      <c r="C152" s="16" t="s">
        <v>348</v>
      </c>
      <c r="D152" s="7" t="s">
        <v>349</v>
      </c>
      <c r="E152" s="9" t="s">
        <v>350</v>
      </c>
      <c r="F152" s="13">
        <v>75.62</v>
      </c>
      <c r="G152" s="13">
        <v>78.88</v>
      </c>
      <c r="H152" s="13">
        <v>72.33</v>
      </c>
      <c r="I152" s="13">
        <v>72.33</v>
      </c>
      <c r="J152" s="13">
        <v>75.22</v>
      </c>
      <c r="K152" s="13">
        <v>75.22</v>
      </c>
      <c r="L152" s="11" t="s">
        <v>404</v>
      </c>
    </row>
    <row r="153" spans="1:12" ht="15.75" customHeight="1">
      <c r="A153" s="4"/>
      <c r="B153" s="7"/>
      <c r="C153" s="16" t="s">
        <v>351</v>
      </c>
      <c r="D153" s="7" t="s">
        <v>352</v>
      </c>
      <c r="E153" s="9" t="s">
        <v>353</v>
      </c>
      <c r="F153" s="27">
        <v>377.98</v>
      </c>
      <c r="G153" s="27">
        <v>343.06</v>
      </c>
      <c r="H153" s="27">
        <v>341.26</v>
      </c>
      <c r="I153" s="27">
        <v>340.8</v>
      </c>
      <c r="J153" s="27">
        <v>340.8</v>
      </c>
      <c r="K153" s="27">
        <v>340.8</v>
      </c>
      <c r="L153" s="11"/>
    </row>
    <row r="154" spans="1:12" ht="27" customHeight="1">
      <c r="A154" s="4"/>
      <c r="B154" s="7"/>
      <c r="C154" s="12" t="s">
        <v>354</v>
      </c>
      <c r="D154" s="7" t="s">
        <v>355</v>
      </c>
      <c r="E154" s="9" t="s">
        <v>356</v>
      </c>
      <c r="F154" s="10">
        <v>25.093000958772773</v>
      </c>
      <c r="G154" s="10">
        <f>G155*1000/G156</f>
        <v>23.686527737012035</v>
      </c>
      <c r="H154" s="10">
        <f>H155*1000/H156</f>
        <v>24.529328764362024</v>
      </c>
      <c r="I154" s="10">
        <f>I155*1000/I156</f>
        <v>24.521265873815764</v>
      </c>
      <c r="J154" s="10">
        <f>J155*1000/J156</f>
        <v>24.511187260632937</v>
      </c>
      <c r="K154" s="10">
        <f>K155*1000/K156</f>
        <v>24.50110864745011</v>
      </c>
      <c r="L154" s="11"/>
    </row>
    <row r="155" spans="1:12" ht="27" customHeight="1">
      <c r="A155" s="4"/>
      <c r="B155" s="7"/>
      <c r="C155" s="16" t="s">
        <v>357</v>
      </c>
      <c r="D155" s="7" t="s">
        <v>358</v>
      </c>
      <c r="E155" s="9" t="s">
        <v>359</v>
      </c>
      <c r="F155" s="13">
        <v>261.72</v>
      </c>
      <c r="G155" s="27">
        <v>242.1</v>
      </c>
      <c r="H155" s="27">
        <v>243.38</v>
      </c>
      <c r="I155" s="27">
        <v>243.3</v>
      </c>
      <c r="J155" s="27">
        <v>243.2</v>
      </c>
      <c r="K155" s="27">
        <v>243.1</v>
      </c>
      <c r="L155" s="25" t="s">
        <v>408</v>
      </c>
    </row>
    <row r="156" spans="1:12" ht="37.5" customHeight="1">
      <c r="A156" s="4"/>
      <c r="B156" s="7"/>
      <c r="C156" s="16" t="s">
        <v>360</v>
      </c>
      <c r="D156" s="7" t="s">
        <v>361</v>
      </c>
      <c r="E156" s="9" t="s">
        <v>33</v>
      </c>
      <c r="F156" s="13">
        <v>10430</v>
      </c>
      <c r="G156" s="13">
        <v>10221</v>
      </c>
      <c r="H156" s="27">
        <v>9922</v>
      </c>
      <c r="I156" s="27">
        <v>9922</v>
      </c>
      <c r="J156" s="27">
        <v>9922</v>
      </c>
      <c r="K156" s="27">
        <v>9922</v>
      </c>
      <c r="L156" s="11" t="s">
        <v>405</v>
      </c>
    </row>
    <row r="157" spans="1:12" ht="27" customHeight="1">
      <c r="A157" s="4"/>
      <c r="B157" s="7"/>
      <c r="C157" s="12" t="s">
        <v>362</v>
      </c>
      <c r="D157" s="7" t="s">
        <v>363</v>
      </c>
      <c r="E157" s="9" t="s">
        <v>356</v>
      </c>
      <c r="F157" s="10">
        <v>41.47019664072102</v>
      </c>
      <c r="G157" s="10">
        <f>G158*1000/G159</f>
        <v>39.52247047395061</v>
      </c>
      <c r="H157" s="10">
        <f>H158*1000/H159</f>
        <v>37.22375127420999</v>
      </c>
      <c r="I157" s="10">
        <f>I158*1000/I159</f>
        <v>37.17635066258919</v>
      </c>
      <c r="J157" s="10">
        <f>J158*1000/J159</f>
        <v>37.15596330275229</v>
      </c>
      <c r="K157" s="10">
        <f>K158*1000/K159</f>
        <v>37.135575942915395</v>
      </c>
      <c r="L157" s="11"/>
    </row>
    <row r="158" spans="1:12" ht="27" customHeight="1">
      <c r="A158" s="4"/>
      <c r="B158" s="7"/>
      <c r="C158" s="16" t="s">
        <v>364</v>
      </c>
      <c r="D158" s="7" t="s">
        <v>365</v>
      </c>
      <c r="E158" s="9" t="s">
        <v>359</v>
      </c>
      <c r="F158" s="13">
        <v>809.83</v>
      </c>
      <c r="G158" s="27">
        <v>773.02</v>
      </c>
      <c r="H158" s="27">
        <v>730.33</v>
      </c>
      <c r="I158" s="27">
        <v>729.4</v>
      </c>
      <c r="J158" s="27">
        <v>729</v>
      </c>
      <c r="K158" s="27">
        <v>728.6</v>
      </c>
      <c r="L158" s="25"/>
    </row>
    <row r="159" spans="1:12" ht="37.5" customHeight="1">
      <c r="A159" s="4"/>
      <c r="B159" s="7"/>
      <c r="C159" s="16" t="s">
        <v>366</v>
      </c>
      <c r="D159" s="7" t="s">
        <v>367</v>
      </c>
      <c r="E159" s="9" t="s">
        <v>33</v>
      </c>
      <c r="F159" s="13">
        <v>19528</v>
      </c>
      <c r="G159" s="27">
        <v>19559</v>
      </c>
      <c r="H159" s="27">
        <v>19620</v>
      </c>
      <c r="I159" s="27">
        <v>19620</v>
      </c>
      <c r="J159" s="27">
        <v>19620</v>
      </c>
      <c r="K159" s="27">
        <v>19620</v>
      </c>
      <c r="L159" s="11" t="s">
        <v>406</v>
      </c>
    </row>
    <row r="160" spans="1:12" ht="27" customHeight="1">
      <c r="A160" s="4"/>
      <c r="B160" s="7"/>
      <c r="C160" s="12" t="s">
        <v>368</v>
      </c>
      <c r="D160" s="7" t="s">
        <v>369</v>
      </c>
      <c r="E160" s="9" t="s">
        <v>356</v>
      </c>
      <c r="F160" s="10">
        <v>253.02904564315355</v>
      </c>
      <c r="G160" s="10">
        <f>G161*1000/G162</f>
        <v>276.52800845538275</v>
      </c>
      <c r="H160" s="10">
        <f>H161*1000/H162</f>
        <v>262.60089009579843</v>
      </c>
      <c r="I160" s="10">
        <f>I161*1000/I162</f>
        <v>265.11330271775955</v>
      </c>
      <c r="J160" s="10">
        <f>J161*1000/J162</f>
        <v>265.11330271775955</v>
      </c>
      <c r="K160" s="10">
        <f>K161*1000/K162</f>
        <v>265.11330271775955</v>
      </c>
      <c r="L160" s="11"/>
    </row>
    <row r="161" spans="1:12" ht="27" customHeight="1">
      <c r="A161" s="4"/>
      <c r="B161" s="7"/>
      <c r="C161" s="16" t="s">
        <v>370</v>
      </c>
      <c r="D161" s="7" t="s">
        <v>371</v>
      </c>
      <c r="E161" s="9" t="s">
        <v>359</v>
      </c>
      <c r="F161" s="13">
        <v>3049</v>
      </c>
      <c r="G161" s="13">
        <v>3662.89</v>
      </c>
      <c r="H161" s="27">
        <v>3481.3</v>
      </c>
      <c r="I161" s="27">
        <v>3521.5</v>
      </c>
      <c r="J161" s="27">
        <v>3521.5</v>
      </c>
      <c r="K161" s="27">
        <v>3521.5</v>
      </c>
      <c r="L161" s="11" t="s">
        <v>407</v>
      </c>
    </row>
    <row r="162" spans="1:12" ht="37.5" customHeight="1">
      <c r="A162" s="4"/>
      <c r="B162" s="7"/>
      <c r="C162" s="16" t="s">
        <v>372</v>
      </c>
      <c r="D162" s="7" t="s">
        <v>373</v>
      </c>
      <c r="E162" s="9" t="s">
        <v>33</v>
      </c>
      <c r="F162" s="13">
        <v>12050</v>
      </c>
      <c r="G162" s="13">
        <v>13246</v>
      </c>
      <c r="H162" s="27">
        <v>13257</v>
      </c>
      <c r="I162" s="27">
        <v>13283</v>
      </c>
      <c r="J162" s="27">
        <v>13283</v>
      </c>
      <c r="K162" s="27">
        <v>13283</v>
      </c>
      <c r="L162" s="11"/>
    </row>
    <row r="163" spans="1:12" ht="27" customHeight="1">
      <c r="A163" s="4"/>
      <c r="B163" s="7" t="s">
        <v>374</v>
      </c>
      <c r="C163" s="8" t="s">
        <v>375</v>
      </c>
      <c r="D163" s="7" t="s">
        <v>375</v>
      </c>
      <c r="E163" s="9"/>
      <c r="F163" s="14"/>
      <c r="G163" s="14"/>
      <c r="H163" s="14"/>
      <c r="I163" s="14"/>
      <c r="J163" s="14"/>
      <c r="K163" s="14"/>
      <c r="L163" s="15"/>
    </row>
    <row r="164" spans="1:12" ht="37.5" customHeight="1">
      <c r="A164" s="4"/>
      <c r="B164" s="7"/>
      <c r="C164" s="12" t="s">
        <v>337</v>
      </c>
      <c r="D164" s="7" t="s">
        <v>376</v>
      </c>
      <c r="E164" s="9" t="s">
        <v>377</v>
      </c>
      <c r="F164" s="10">
        <v>93.9334763948498</v>
      </c>
      <c r="G164" s="10">
        <f>G165/G145</f>
        <v>88.75483148502691</v>
      </c>
      <c r="H164" s="10">
        <f>H165/H145</f>
        <v>86.80396588175257</v>
      </c>
      <c r="I164" s="10">
        <f>I165/I145</f>
        <v>86.94341000365097</v>
      </c>
      <c r="J164" s="10">
        <f>J165/J145</f>
        <v>88.59134262655905</v>
      </c>
      <c r="K164" s="10">
        <f>K165/K145</f>
        <v>89.11439114391143</v>
      </c>
      <c r="L164" s="11"/>
    </row>
    <row r="165" spans="1:12" ht="27" customHeight="1">
      <c r="A165" s="4"/>
      <c r="B165" s="7"/>
      <c r="C165" s="16" t="s">
        <v>378</v>
      </c>
      <c r="D165" s="7" t="s">
        <v>379</v>
      </c>
      <c r="E165" s="9" t="s">
        <v>380</v>
      </c>
      <c r="F165" s="13">
        <v>2626.3799999999997</v>
      </c>
      <c r="G165" s="13">
        <v>2457</v>
      </c>
      <c r="H165" s="13">
        <v>2381.38</v>
      </c>
      <c r="I165" s="13">
        <v>2381.38</v>
      </c>
      <c r="J165" s="13">
        <v>2415</v>
      </c>
      <c r="K165" s="13">
        <v>2415</v>
      </c>
      <c r="L165" s="11"/>
    </row>
    <row r="166" spans="1:12" ht="37.5" customHeight="1">
      <c r="A166" s="4"/>
      <c r="B166" s="7"/>
      <c r="C166" s="12" t="s">
        <v>345</v>
      </c>
      <c r="D166" s="7" t="s">
        <v>381</v>
      </c>
      <c r="E166" s="9" t="s">
        <v>347</v>
      </c>
      <c r="F166" s="10">
        <v>0.17359067906319883</v>
      </c>
      <c r="G166" s="10">
        <f>G167/G168</f>
        <v>0.17217841591149816</v>
      </c>
      <c r="H166" s="10">
        <f>H167/H168</f>
        <v>0.17735671413440038</v>
      </c>
      <c r="I166" s="10">
        <f>I167/I168</f>
        <v>0.17735671413440038</v>
      </c>
      <c r="J166" s="10">
        <f>J167/J168</f>
        <v>0.17693467919712264</v>
      </c>
      <c r="K166" s="10">
        <f>K167/K168</f>
        <v>0.17693467919712264</v>
      </c>
      <c r="L166" s="11"/>
    </row>
    <row r="167" spans="1:12" ht="27" customHeight="1">
      <c r="A167" s="4"/>
      <c r="B167" s="7"/>
      <c r="C167" s="16" t="s">
        <v>382</v>
      </c>
      <c r="D167" s="7" t="s">
        <v>383</v>
      </c>
      <c r="E167" s="9" t="s">
        <v>350</v>
      </c>
      <c r="F167" s="13">
        <v>14.749999999999998</v>
      </c>
      <c r="G167" s="27">
        <v>14.629999999999999</v>
      </c>
      <c r="H167" s="27">
        <v>15.07</v>
      </c>
      <c r="I167" s="27">
        <v>15.07</v>
      </c>
      <c r="J167" s="27">
        <v>15.25</v>
      </c>
      <c r="K167" s="27">
        <v>15.25</v>
      </c>
      <c r="L167" s="11"/>
    </row>
    <row r="168" spans="1:12" ht="15.75" customHeight="1">
      <c r="A168" s="4"/>
      <c r="B168" s="7"/>
      <c r="C168" s="16" t="s">
        <v>384</v>
      </c>
      <c r="D168" s="7" t="s">
        <v>385</v>
      </c>
      <c r="E168" s="9" t="s">
        <v>353</v>
      </c>
      <c r="F168" s="13">
        <v>84.97</v>
      </c>
      <c r="G168" s="27">
        <v>84.97</v>
      </c>
      <c r="H168" s="27">
        <v>84.97</v>
      </c>
      <c r="I168" s="27">
        <v>84.97</v>
      </c>
      <c r="J168" s="27">
        <v>86.19</v>
      </c>
      <c r="K168" s="27">
        <v>86.19</v>
      </c>
      <c r="L168" s="11"/>
    </row>
    <row r="169" spans="1:12" ht="37.5" customHeight="1">
      <c r="A169" s="4"/>
      <c r="B169" s="7"/>
      <c r="C169" s="12" t="s">
        <v>354</v>
      </c>
      <c r="D169" s="7" t="s">
        <v>386</v>
      </c>
      <c r="E169" s="9" t="s">
        <v>387</v>
      </c>
      <c r="F169" s="10">
        <v>0.10801144492131616</v>
      </c>
      <c r="G169" s="10">
        <f>G170/G145</f>
        <v>0.08236101578586137</v>
      </c>
      <c r="H169" s="10">
        <f>H170/H145</f>
        <v>0.0893052416709193</v>
      </c>
      <c r="I169" s="10">
        <f>I170/I145</f>
        <v>0.09127418765972983</v>
      </c>
      <c r="J169" s="10">
        <f>J170/J145</f>
        <v>0.09354365370506235</v>
      </c>
      <c r="K169" s="10">
        <f>K170/K145</f>
        <v>0.09409594095940958</v>
      </c>
      <c r="L169" s="11"/>
    </row>
    <row r="170" spans="1:12" ht="27" customHeight="1">
      <c r="A170" s="4"/>
      <c r="B170" s="7"/>
      <c r="C170" s="16" t="s">
        <v>388</v>
      </c>
      <c r="D170" s="7" t="s">
        <v>389</v>
      </c>
      <c r="E170" s="9" t="s">
        <v>359</v>
      </c>
      <c r="F170" s="13">
        <v>3.02</v>
      </c>
      <c r="G170" s="13">
        <v>2.2800000000000002</v>
      </c>
      <c r="H170" s="13">
        <v>2.45</v>
      </c>
      <c r="I170" s="13">
        <v>2.5</v>
      </c>
      <c r="J170" s="13">
        <v>2.55</v>
      </c>
      <c r="K170" s="13">
        <v>2.55</v>
      </c>
      <c r="L170" s="11"/>
    </row>
    <row r="171" spans="1:12" ht="37.5" customHeight="1">
      <c r="A171" s="4"/>
      <c r="B171" s="7"/>
      <c r="C171" s="12" t="s">
        <v>362</v>
      </c>
      <c r="D171" s="7" t="s">
        <v>390</v>
      </c>
      <c r="E171" s="9" t="s">
        <v>387</v>
      </c>
      <c r="F171" s="10">
        <v>1.0836909871244635</v>
      </c>
      <c r="G171" s="10">
        <f>G172/G145</f>
        <v>0.9655745403316115</v>
      </c>
      <c r="H171" s="10">
        <f>H172/H145</f>
        <v>0.908361886709922</v>
      </c>
      <c r="I171" s="10">
        <f>I172/I145</f>
        <v>0.9127418765972982</v>
      </c>
      <c r="J171" s="10">
        <f>J172/J145</f>
        <v>0.9354365370506236</v>
      </c>
      <c r="K171" s="10">
        <f>K172/K145</f>
        <v>0.9409594095940959</v>
      </c>
      <c r="L171" s="11"/>
    </row>
    <row r="172" spans="1:12" ht="27" customHeight="1">
      <c r="A172" s="4"/>
      <c r="B172" s="7"/>
      <c r="C172" s="16" t="s">
        <v>391</v>
      </c>
      <c r="D172" s="7" t="s">
        <v>392</v>
      </c>
      <c r="E172" s="9" t="s">
        <v>359</v>
      </c>
      <c r="F172" s="13">
        <v>30.3</v>
      </c>
      <c r="G172" s="13">
        <v>26.73</v>
      </c>
      <c r="H172" s="13">
        <v>24.92</v>
      </c>
      <c r="I172" s="13">
        <v>25</v>
      </c>
      <c r="J172" s="13">
        <v>25.5</v>
      </c>
      <c r="K172" s="13">
        <v>25.5</v>
      </c>
      <c r="L172" s="11"/>
    </row>
    <row r="173" spans="1:12" ht="37.5" customHeight="1">
      <c r="A173" s="4"/>
      <c r="B173" s="7"/>
      <c r="C173" s="12" t="s">
        <v>368</v>
      </c>
      <c r="D173" s="7" t="s">
        <v>393</v>
      </c>
      <c r="E173" s="9" t="s">
        <v>387</v>
      </c>
      <c r="F173" s="10">
        <v>0.20386266094420596</v>
      </c>
      <c r="G173" s="10">
        <f>G174/G145</f>
        <v>0.13799082469385546</v>
      </c>
      <c r="H173" s="10">
        <f>H174/H145</f>
        <v>0.14215936429248377</v>
      </c>
      <c r="I173" s="10">
        <f>I174/I145</f>
        <v>0.1394669587440672</v>
      </c>
      <c r="J173" s="10">
        <f>J174/J145</f>
        <v>0.1401320616287601</v>
      </c>
      <c r="K173" s="10">
        <f>K174/K145</f>
        <v>0.14095940959409592</v>
      </c>
      <c r="L173" s="11"/>
    </row>
    <row r="174" spans="1:12" ht="27" customHeight="1">
      <c r="A174" s="4"/>
      <c r="B174" s="7"/>
      <c r="C174" s="16" t="s">
        <v>394</v>
      </c>
      <c r="D174" s="7" t="s">
        <v>395</v>
      </c>
      <c r="E174" s="9" t="s">
        <v>359</v>
      </c>
      <c r="F174" s="13">
        <v>5.7</v>
      </c>
      <c r="G174" s="13">
        <v>3.8200000000000003</v>
      </c>
      <c r="H174" s="13">
        <v>3.9</v>
      </c>
      <c r="I174" s="13">
        <v>3.8200000000000003</v>
      </c>
      <c r="J174" s="13">
        <v>3.8200000000000003</v>
      </c>
      <c r="K174" s="13">
        <v>3.82</v>
      </c>
      <c r="L174" s="11"/>
    </row>
    <row r="175" spans="1:12" ht="14.25" customHeight="1">
      <c r="A175" s="1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</sheetData>
  <sheetProtection/>
  <mergeCells count="18">
    <mergeCell ref="B1:C1"/>
    <mergeCell ref="B2:L2"/>
    <mergeCell ref="B3:L3"/>
    <mergeCell ref="B5:B7"/>
    <mergeCell ref="C5:C7"/>
    <mergeCell ref="E5:E7"/>
    <mergeCell ref="F5:H5"/>
    <mergeCell ref="I5:K5"/>
    <mergeCell ref="L5:L7"/>
    <mergeCell ref="B106:L106"/>
    <mergeCell ref="B119:L119"/>
    <mergeCell ref="B146:L146"/>
    <mergeCell ref="B8:L8"/>
    <mergeCell ref="B34:L34"/>
    <mergeCell ref="B43:L43"/>
    <mergeCell ref="B70:L70"/>
    <mergeCell ref="B87:L87"/>
    <mergeCell ref="B90:L90"/>
  </mergeCells>
  <printOptions/>
  <pageMargins left="0.3937007874015748" right="0.3937007874015748" top="0.3937007874015748" bottom="0.3937007874015748" header="0.3937007874015748" footer="0.3937007874015748"/>
  <pageSetup fitToHeight="0" horizontalDpi="600" verticalDpi="600" orientation="landscape" paperSize="9" scale="70" r:id="rId1"/>
  <headerFooter alignWithMargins="0">
    <oddFooter>&amp;C&amp;"Arial"&amp;010&amp;P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showGridLines="0" showRowColHeader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29.57421875" style="0" customWidth="1"/>
    <col min="3" max="5" width="10.8515625" style="0" customWidth="1"/>
    <col min="6" max="8" width="10.421875" style="0" customWidth="1"/>
  </cols>
  <sheetData>
    <row r="1" spans="1:8" ht="15" customHeight="1" hidden="1">
      <c r="A1" s="1"/>
      <c r="B1" s="20"/>
      <c r="C1" s="2"/>
      <c r="D1" s="2"/>
      <c r="E1" s="2"/>
      <c r="F1" s="1"/>
      <c r="G1" s="1"/>
      <c r="H1" s="1"/>
    </row>
    <row r="2" spans="1:8" ht="39.75" customHeight="1">
      <c r="A2" s="1"/>
      <c r="B2" s="36" t="s">
        <v>0</v>
      </c>
      <c r="C2" s="36"/>
      <c r="D2" s="36"/>
      <c r="E2" s="36"/>
      <c r="F2" s="36"/>
      <c r="G2" s="36"/>
      <c r="H2" s="36"/>
    </row>
    <row r="3" spans="1:8" ht="41.25" customHeight="1">
      <c r="A3" s="1"/>
      <c r="B3" s="40" t="s">
        <v>396</v>
      </c>
      <c r="C3" s="40"/>
      <c r="D3" s="40"/>
      <c r="E3" s="40"/>
      <c r="F3" s="40"/>
      <c r="G3" s="40"/>
      <c r="H3" s="40"/>
    </row>
    <row r="4" spans="1:8" ht="16.5" customHeight="1">
      <c r="A4" s="4"/>
      <c r="B4" s="38" t="s">
        <v>397</v>
      </c>
      <c r="C4" s="38" t="s">
        <v>4</v>
      </c>
      <c r="D4" s="38"/>
      <c r="E4" s="38"/>
      <c r="F4" s="38" t="s">
        <v>5</v>
      </c>
      <c r="G4" s="38"/>
      <c r="H4" s="38"/>
    </row>
    <row r="5" spans="1:8" ht="0" customHeight="1" hidden="1">
      <c r="A5" s="4"/>
      <c r="B5" s="38"/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</row>
    <row r="6" spans="1:8" ht="16.5" customHeight="1">
      <c r="A6" s="4"/>
      <c r="B6" s="38"/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</row>
    <row r="7" spans="1:8" ht="16.5" customHeight="1">
      <c r="A7" s="4"/>
      <c r="B7" s="7" t="s">
        <v>398</v>
      </c>
      <c r="C7" s="21"/>
      <c r="D7" s="21"/>
      <c r="E7" s="21"/>
      <c r="F7" s="21"/>
      <c r="G7" s="21"/>
      <c r="H7" s="21"/>
    </row>
  </sheetData>
  <sheetProtection/>
  <mergeCells count="5">
    <mergeCell ref="B2:H2"/>
    <mergeCell ref="B3:H3"/>
    <mergeCell ref="B4:B6"/>
    <mergeCell ref="C4:E4"/>
    <mergeCell ref="F4:H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&amp;C&amp;"Arial"&amp;010&amp;P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Дементьева Е.А.</dc:creator>
  <cp:keywords/>
  <dc:description/>
  <cp:lastModifiedBy>Пользователь</cp:lastModifiedBy>
  <cp:lastPrinted>2015-04-30T07:50:40Z</cp:lastPrinted>
  <dcterms:created xsi:type="dcterms:W3CDTF">2015-03-19T12:12:56Z</dcterms:created>
  <dcterms:modified xsi:type="dcterms:W3CDTF">2015-05-12T06:29:18Z</dcterms:modified>
  <cp:category/>
  <cp:version/>
  <cp:contentType/>
  <cp:contentStatus/>
</cp:coreProperties>
</file>