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5205" windowHeight="3945" tabRatio="916" activeTab="0"/>
  </bookViews>
  <sheets>
    <sheet name="Показатели" sheetId="1" r:id="rId1"/>
  </sheets>
  <definedNames>
    <definedName name="Beg_Ul">#REF!</definedName>
    <definedName name="beg_year">#REF!</definedName>
    <definedName name="expFlag">#REF!</definedName>
    <definedName name="path">#REF!</definedName>
    <definedName name="Reg">#REF!</definedName>
    <definedName name="ulname">#REF!</definedName>
    <definedName name="ULUS">#REF!</definedName>
    <definedName name="Version">#REF!</definedName>
    <definedName name="Year">#REF!</definedName>
    <definedName name="_xlnm.Print_Titles" localSheetId="0">'Показатели'!$A:$D,'Показатели'!$5:$7</definedName>
  </definedNames>
  <calcPr fullCalcOnLoad="1"/>
</workbook>
</file>

<file path=xl/sharedStrings.xml><?xml version="1.0" encoding="utf-8"?>
<sst xmlns="http://schemas.openxmlformats.org/spreadsheetml/2006/main" count="1531" uniqueCount="1391">
  <si>
    <t>Наименование показателя</t>
  </si>
  <si>
    <t>Единица измерения</t>
  </si>
  <si>
    <t>Факт</t>
  </si>
  <si>
    <t>План</t>
  </si>
  <si>
    <t>Примечание</t>
  </si>
  <si>
    <t>2010(Факт)</t>
  </si>
  <si>
    <t>2011(Факт)</t>
  </si>
  <si>
    <t>2012(Факт)</t>
  </si>
  <si>
    <t>2013(План)</t>
  </si>
  <si>
    <t>2014(План)</t>
  </si>
  <si>
    <t>2015(План)</t>
  </si>
  <si>
    <t>2010</t>
  </si>
  <si>
    <t>2011</t>
  </si>
  <si>
    <t>2012</t>
  </si>
  <si>
    <t>2013</t>
  </si>
  <si>
    <t>2014</t>
  </si>
  <si>
    <t>2015</t>
  </si>
  <si>
    <t>I. 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</si>
  <si>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</si>
  <si>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</si>
  <si>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</si>
  <si>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</si>
  <si>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число субъектов малого и среднего предпринимательства</t>
  </si>
  <si>
    <t>Число субъектов малого и среднего предпринимательства, единиц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</si>
  <si>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</si>
  <si>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</si>
  <si>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</si>
  <si>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</t>
  </si>
  <si>
    <t>процентов</t>
  </si>
  <si>
    <t>среднесписочная численность работников (без внешних совместителей) малых и средних предприятий</t>
  </si>
  <si>
    <t>среднесписочная численность работников (без внешних совместителей) малых и средних предприятий, человек</t>
  </si>
  <si>
    <t>человек</t>
  </si>
  <si>
    <t>среднесписочная численность работников (без внешних совместителей) всех предприятий и организаций городского округа (муниципального района)</t>
  </si>
  <si>
    <t>среднесписочная численность работников (без внешних совместителей) всех предприятий и организаций городского округа (муниципального района), человек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</si>
  <si>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</si>
  <si>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</si>
  <si>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рубль</t>
  </si>
  <si>
    <t>рублей</t>
  </si>
  <si>
    <t>объем инвестиций в основной капитал (за исключением бюджетных средств)</t>
  </si>
  <si>
    <t>объем инвестиций в основной капитал (за исключением бюджетных средств), тысяча рублей</t>
  </si>
  <si>
    <t>тыс. 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</si>
  <si>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</si>
  <si>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</si>
  <si>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</t>
  </si>
  <si>
    <t>площадь земельных участков, являющихся объектами налогообложения земельным налогом</t>
  </si>
  <si>
    <t>площадь земельных участков, являющихся объектами налогообложения земельным налогом, га</t>
  </si>
  <si>
    <t>га</t>
  </si>
  <si>
    <t>общая площадь территории городского округа (муниципального района)</t>
  </si>
  <si>
    <t>общая площадь территории городского округа (муниципального района), га</t>
  </si>
  <si>
    <t>5.</t>
  </si>
  <si>
    <t>Доля прибыльных сельскохозяйственных организаций в их общем числе</t>
  </si>
  <si>
    <t>Доля прибыльных сельскохозяйственных организаций в их общем числе, %</t>
  </si>
  <si>
    <t>число прибыльных сельскохозяйственных организаций</t>
  </si>
  <si>
    <t>Число прибыльных сельскохозяйственных организаций, единиц</t>
  </si>
  <si>
    <t>общее число сельскохозяйственных организаций</t>
  </si>
  <si>
    <t>Общее число сельскохозяйственных организаций, единиц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</si>
  <si>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</si>
  <si>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</si>
  <si>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</t>
  </si>
  <si>
    <t>протяженность автомобильных дорог (улиц) общего пользования местного значения, в том числе расположенных в границах населённых пунктов, не отвечающих нормативным требованиям</t>
  </si>
  <si>
    <t>протяженность автомобильных дорог (улиц) общего пользования местного значения, в том числе расположенных в границах населённых пунктов, не отвечающих нормативным требованиям, км</t>
  </si>
  <si>
    <t>км</t>
  </si>
  <si>
    <t>общая протяжённость автомобильных дорог (улиц) общего пользования местного значения, в том числе расположенных в границах населённых пунктов</t>
  </si>
  <si>
    <t>общая протяжённость автомобильных дорог (улиц) общего пользования местного значения, в том числе расположенных в границах населённых пунктов, км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</si>
  <si>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</si>
  <si>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</si>
  <si>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</t>
  </si>
  <si>
    <t>численность постоянного населения, проживающего в населенных пунктах, не имеющего регулярного автобусного и (или) железнодорожного сообщения с административным центром городского округа (муниципального района)</t>
  </si>
  <si>
    <t>численность постоянного населения, проживающего в населенных пунктах, не имеющего регулярного автобусного и (или) железнодорожного сообщения с административным центром городского округа (муниципального района), человек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</si>
  <si>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</si>
  <si>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</si>
  <si>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 городского округа (муниципального района)</t>
  </si>
  <si>
    <t>крупных и средних предприятий и некоммерческих организаций городского округа (муниципального района), рубль</t>
  </si>
  <si>
    <t>муниципальных дошкольных образовательных учреждений</t>
  </si>
  <si>
    <t>муниципальных дошкольных образовательных учреждений, рубль</t>
  </si>
  <si>
    <t>муниципальныx общеобразовательных учреждений:</t>
  </si>
  <si>
    <t>муниципальныx общеобразовательных учреждений:, рубль</t>
  </si>
  <si>
    <t>учителей муниципальныx общеобразовательных учреждений</t>
  </si>
  <si>
    <t>учителей муниципальныx общеобразовательных учреждений, рубль</t>
  </si>
  <si>
    <t>муниципальных учреждений культуры и искусства</t>
  </si>
  <si>
    <t>муниципальных учреждений культуры и искусства, Рубль</t>
  </si>
  <si>
    <t>муниципальных учреждений физической культуры и спорта</t>
  </si>
  <si>
    <t>муниципальных учреждений физической культуры и спорта, Рубль</t>
  </si>
  <si>
    <t>II. Дошкольное образование</t>
  </si>
  <si>
    <t>9.</t>
  </si>
  <si>
    <t>Доля детей в возрасте 1 - 6 лет, получающих дошкольную образовательную услугу и (или услугу по их содержанию в муниципальных дошкольных образовательных учреждениях в общей численности детей 1 - 6 лет</t>
  </si>
  <si>
    <t>Доля детей в возрасте 1 - 6 лет, получающих дошкольную образовательную услугу и (или услугу по их содержанию в муниципальных дошкольных образовательных учреждениях в общей численности детей 1 - 6 лет, %</t>
  </si>
  <si>
    <t>численность детей в возрасте 1 - 6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</si>
  <si>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>численность детей в возрасте 1 - 6 лет, получающих дошкольную образовательную услугу и (или) услугу по их содержанию в муниципальных дошкольных образовательных учреждениях, человек</t>
  </si>
  <si>
    <t>общая численность детей в возрасте 1 - 6 лет</t>
  </si>
  <si>
    <t>общая численность детей в возрасте 1 - 6 лет, человек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</si>
  <si>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</si>
  <si>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</si>
  <si>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</t>
  </si>
  <si>
    <t>численность детей в возрасте 1 - 6 лет, состоящих на учете для определения в муниципальные дошкольные образовательные учреждения</t>
  </si>
  <si>
    <t>численность детей в возрасте 1 - 6 лет, состоящих на учете для определения в муниципальные дошкольные образовательные учреждения, человек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</si>
  <si>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</si>
  <si>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</si>
  <si>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%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</si>
  <si>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</si>
  <si>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ремонта, единица</t>
  </si>
  <si>
    <t>общее количество муниципальных дошкольных образовательных учреждений</t>
  </si>
  <si>
    <t>Общее количество муниципальных дошкольных образовательных учреждений, единица</t>
  </si>
  <si>
    <t>III. 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</si>
  <si>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</si>
  <si>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</si>
  <si>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%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</si>
  <si>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</si>
  <si>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</si>
  <si>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%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</si>
  <si>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</si>
  <si>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учреждений, не получивших аттестат о среднем (полном) образовании, человек</t>
  </si>
  <si>
    <t>общая численность выпускников муниципальных общеобразовательных учреждений</t>
  </si>
  <si>
    <t>Общая численность выпускников муниципальных общеобразовательных учреждений, человек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</si>
  <si>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</si>
  <si>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</si>
  <si>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</si>
  <si>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процент</t>
  </si>
  <si>
    <t>количество муниципальных общеобразовательных учреждений, реализующих программы общего образования соответствующие современным требованиям обучения</t>
  </si>
  <si>
    <t>количество муниципальных общеобразовательных учреждений, реализующих программы общего образования соответствующие современным требованиям обучения, единиц</t>
  </si>
  <si>
    <t>количество муниципальных общеобразовательных учреждений, расположенных в городской местности</t>
  </si>
  <si>
    <t>Количество муниципальных общеобразовательных учреждений, расположенных в городской местности, единица</t>
  </si>
  <si>
    <t>количество муниципальных общеобразовательных учреждений, расположенных в сельской местности</t>
  </si>
  <si>
    <t>Количество муниципальных общеобразовательных учреждений, расположенных в сельской местности, единица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</si>
  <si>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</si>
  <si>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</si>
  <si>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%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</si>
  <si>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</si>
  <si>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ремонта, единица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</si>
  <si>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</si>
  <si>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</si>
  <si>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</t>
  </si>
  <si>
    <t>численность детей первой и второй групп здоровья, обучающихся в муниципальных общеобразовательных учреждениях</t>
  </si>
  <si>
    <t>численность детей первой и второй групп здоровья, обучающихся в муниципальных общеобразовательных учреждениях, человек</t>
  </si>
  <si>
    <t>численность обучающихся в муниципальных общеобразовательных учреждениях, расположенных в городской местности (среднегодовая)</t>
  </si>
  <si>
    <t>Численность обучающихся в муниципальных общеобразовательных учреждениях, расположенных в городской местности (среднегодовая), человек</t>
  </si>
  <si>
    <t>численность обучающихся в муниципальных общеобразовательных учреждениях, расположенных в сельской местности (среднегодовая)</t>
  </si>
  <si>
    <t>Численность обучающихся в муниципальных общеобразовательных учреждениях, расположенных в сельской местности (среднегодовая), человек</t>
  </si>
  <si>
    <t>17.</t>
  </si>
  <si>
    <t>Доля обучающихся в муниципальных образовательных учреждениях, занимающихся во вторую (третью) смену, в общей численности обучающихся в муниципальных образовательных учреждений</t>
  </si>
  <si>
    <t>Доля обучающихся в муниципальных образовательных учреждениях, занимающихся во вторую (третью) смену, в общей численности обучающихся в муниципальных образовательных учреждений, %</t>
  </si>
  <si>
    <t>численность обучающихся в муниципальных общеобразовательных учреждениях, занимающихся во вторую (третью) смену</t>
  </si>
  <si>
    <t>численность обучающихся в муниципальных общеобразовательных учреждениях, занимающихся во вторую (третью) смену, человек</t>
  </si>
  <si>
    <t>18.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</si>
  <si>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</si>
  <si>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учреждениях, тыс. рублей</t>
  </si>
  <si>
    <t>общий объем расходов бюджета муниципального образования на общее образование</t>
  </si>
  <si>
    <t>общий объем расходов бюджета муниципального образования на общее образование, тысяча рублей</t>
  </si>
  <si>
    <t>общий объем расходов бюджета муниципального образования на общее образование в городской местности</t>
  </si>
  <si>
    <t>общий объем расходов бюджета муниципального образования на общее образование в городской местности, тысяча рублей</t>
  </si>
  <si>
    <t>общий объем расходов бюджета муниципального образования на общее образование в сельской местности</t>
  </si>
  <si>
    <t>общий объем расходов бюджета муниципального образования на общее образование в сельской местности, тысяча рублей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</si>
  <si>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</si>
  <si>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</si>
  <si>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%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</si>
  <si>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</si>
  <si>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человек</t>
  </si>
  <si>
    <t>численность детей в возрасте 5 - 18 лет, получающих услуги по дополнительному образованию в образовательных учреждениях различной организационно-правовой формы и формы собственности</t>
  </si>
  <si>
    <t>численность детей в возрасте 5 - 18 лет, получающих услуги по дополнительному образованию в образовательных учреждениях различной организационно-правовой формы и формы собственности, человек</t>
  </si>
  <si>
    <t>численность детей в возрасте 5 - 18 лет, получающих услуги по дополнительному образованию в учреждениях культуры различной организационно-правовой формы и формы собственности</t>
  </si>
  <si>
    <t>численность детей в возрасте 5 - 18 лет, получающих услуги по дополнительному образованию в учреждениях культуры различной организационно-правовой формы и формы собственности, человек</t>
  </si>
  <si>
    <t>численность детей в возрасте 5 - 18 лет, получающих услуги по дополнительному образованию в учреждениях физической культуры и спорта различной организационно-правовой формы и формы собственности</t>
  </si>
  <si>
    <t>численность детей в возрасте 5 - 18 лет, получающих услуги по дополнительному образованию в учреждениях физической культуры и спорта различной организационно-правовой формы и формы собственности, человек</t>
  </si>
  <si>
    <t>общая численность детей в возрасте 5 - 18 лет</t>
  </si>
  <si>
    <t>общая численность детей в возрасте 5 - 18 лет, человек</t>
  </si>
  <si>
    <t>IV. 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</si>
  <si>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</si>
  <si>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</si>
  <si>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</t>
  </si>
  <si>
    <t>клубами и учреждениями клубного типа, процент</t>
  </si>
  <si>
    <t>фактическое количество зрительских мест в клубах и учреждениях клубного типа</t>
  </si>
  <si>
    <t>фактическое количество зрительских мест в клубах и учреждениях клубного типа, единица</t>
  </si>
  <si>
    <t>нормативное количество зрительских мест в клубах и учреждениях клубного типа</t>
  </si>
  <si>
    <t>нормативное количество зрительских мест в клубах и учреждениях клубного типа, единица</t>
  </si>
  <si>
    <t>библиотеками</t>
  </si>
  <si>
    <t>библиотеками, процент</t>
  </si>
  <si>
    <t>фактическое количество библиотек</t>
  </si>
  <si>
    <t>фактическое количество библиотек, единица</t>
  </si>
  <si>
    <t>нормативное количество библиотек</t>
  </si>
  <si>
    <t>нормативное количество библиотек, единица</t>
  </si>
  <si>
    <t>парками культуры и отдыха</t>
  </si>
  <si>
    <t>парками культуры и отдыха, процент</t>
  </si>
  <si>
    <t>фактическое количество парков культуры и отдыха</t>
  </si>
  <si>
    <t>фактическое количество парков культуры и отдыха, единица</t>
  </si>
  <si>
    <t>нормативное количество парков культуры и отдыха</t>
  </si>
  <si>
    <t>нормативное количество парков культуры и отдыха, единица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</si>
  <si>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</si>
  <si>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</si>
  <si>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%</t>
  </si>
  <si>
    <t>количество муниципальных учреждений культуры, здания которых находятся в аварийном состоянии или требуют капитального ремонта</t>
  </si>
  <si>
    <t>количество муниципальных учреждений культуры, здания которых находятся в аварийном состоянии или требуют капитального ремонта, единиц</t>
  </si>
  <si>
    <t>количество муниципальных учреждений культуры</t>
  </si>
  <si>
    <t>Количество муниципальных учреждений культуры, единиц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</si>
  <si>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</si>
  <si>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</si>
  <si>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%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</si>
  <si>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</si>
  <si>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количество объектов культурного наследия, находящихся в муниципальной собственности и требующих консервации или реставрации, единиц</t>
  </si>
  <si>
    <t>общее количество объектов культурного наследия, находящихся в муниципальной собственности</t>
  </si>
  <si>
    <t>общее количество объектов культурного наследия, находящихся в муниципальной собственности, единиц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</si>
  <si>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</si>
  <si>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</si>
  <si>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</t>
  </si>
  <si>
    <t>Доля населения, систематически занимающегося физической культурой и спортом, %</t>
  </si>
  <si>
    <t>численность лиц, систематически занимающихся физической культурой и спортом</t>
  </si>
  <si>
    <t>Численность лиц, систематически занимающихся физической культурой и спортом, человек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</si>
  <si>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</si>
  <si>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</si>
  <si>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</si>
  <si>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</si>
  <si>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</si>
  <si>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общая площадь жилых помещений на конец года - всего</t>
  </si>
  <si>
    <t>общая площадь жилых помещений на конец года - всего, кв. метров</t>
  </si>
  <si>
    <t>в том числе:</t>
  </si>
  <si>
    <t>введенная в действие за год</t>
  </si>
  <si>
    <t>введенная в действие за год, кв. метров</t>
  </si>
  <si>
    <t>введенная в действие за год, кв. метр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</si>
  <si>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</si>
  <si>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</si>
  <si>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Площадь земельных участков, предоставленных для строительства в расчете на 10 тыс. человек населения - всего, га</t>
  </si>
  <si>
    <t>площадь земельных участков, предоставленных для строительства (за исключением жилищного строительства, индивидуального жилищного строительства и для комплексного освоения в целях жилищного строительства)</t>
  </si>
  <si>
    <t>площадь земельных участков, предоставленных для строительства (за исключением жилищного строительства, индивидуального жилищного строительства и для комплексного освоения в целях жилищного строительства), га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</si>
  <si>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</si>
  <si>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га</t>
  </si>
  <si>
    <t>площадь земельных участков, предоставленных для жилищного строительства</t>
  </si>
  <si>
    <t>площадь земельных участков, предоставленных для жилищного строительства, га</t>
  </si>
  <si>
    <t>площадь земельных участков, предоставленных для индивидуального жилищного строительства</t>
  </si>
  <si>
    <t>площадь земельных участков, предоставленных для индивидуального жилищного строительства, га</t>
  </si>
  <si>
    <t>площадь земельных участков, предоставленных для комплексного освоения в целях жилищного строительства</t>
  </si>
  <si>
    <t>площадь земельных участков, предоставленных для комплексного освоения в целях жилищного строительства, га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</si>
  <si>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</si>
  <si>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</si>
  <si>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</si>
  <si>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объектов жилищного строительства - в течение 3 лет, квадратный метр</t>
  </si>
  <si>
    <t>иных объектов капитального строительства - в течение 5 лет</t>
  </si>
  <si>
    <t>иных объектов капитального строительства - в течение 5 лет, квадратный метр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</si>
  <si>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</si>
  <si>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</si>
  <si>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</si>
  <si>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домами, %</t>
  </si>
  <si>
    <t>число многоквартирных домов, в которых собственники помещений выбрали и реализуют один из способов управления многоквартирными домами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</si>
  <si>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единиц</t>
  </si>
  <si>
    <t>общее число многоквартирных домов, в которых собственники помещений должны выбрать способ управления многоквартирными домами</t>
  </si>
  <si>
    <t>общее число многоквартирных домов, в которых собственники помещений должны выбрать способ управления многоквартирными домами, Единица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</si>
  <si>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</si>
  <si>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</si>
  <si>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</si>
  <si>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области и (или) городского округа (муниципального района) в уставном капитале которых составляет не более 25 процентов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</si>
  <si>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области и (или) городского округа (муниципального района) в уставном капитале которых составляет не более 25 процентов, единица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</si>
  <si>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</si>
  <si>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района), единица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</si>
  <si>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</si>
  <si>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</si>
  <si>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</t>
  </si>
  <si>
    <t>число многоквартирных домов, расположенных на земельных участках, в отношении которых осуществлен государственный кадастровый учет</t>
  </si>
  <si>
    <t>число многоквартирных домов, расположенных на земельных участках, в отношении которых осуществлен государственный кадастровый учет, единица</t>
  </si>
  <si>
    <t>общее число многоквартирных домов</t>
  </si>
  <si>
    <t>общее число многоквартирных домов, единица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</si>
  <si>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</si>
  <si>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</si>
  <si>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%</t>
  </si>
  <si>
    <t>количествор семей, получивших жилые помещения и улучшивших жилищные условия в отчетном году, единиц</t>
  </si>
  <si>
    <t>общее количество семей, состоящих на учете в качестве нуждающихся в жилых помещениях</t>
  </si>
  <si>
    <t>общее количество семей, состоящих на учете в качестве нуждающихся в жилых помещениях, единиц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</si>
  <si>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</si>
  <si>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</si>
  <si>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</si>
  <si>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</t>
  </si>
  <si>
    <t>объем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</si>
  <si>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объем налоговых и неналоговых доходов местного бюджета (за исключением поступлений налоговых доходов по дополнительным нормативам отчислений), тысяча рублей</t>
  </si>
  <si>
    <t>общий объем собственных доходов бюджета муниципального образования (без учета субвенций)</t>
  </si>
  <si>
    <t>общий объем собственных доходов бюджета муниципального образования (без учета субвенций), тысяча рублей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</si>
  <si>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</si>
  <si>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</si>
  <si>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</t>
  </si>
  <si>
    <t>полная учетная стоимость основных фондов организаций муниципальной формы собственности, находящихся в стадии банкротства</t>
  </si>
  <si>
    <t>полная учетная стоимость основных фондов организаций муниципальной формы собственности, находящихся в стадии банкротства, рубль</t>
  </si>
  <si>
    <t>полная учетная стоимость основных фондов всех организаций муниципальной формы собственности (сводный)</t>
  </si>
  <si>
    <t>полная учетная стоимость основных фондов всех организаций муниципальной формы собственности (сводный), рублей</t>
  </si>
  <si>
    <t>полная учетная стоимость основных фондов всех организаций муниципальной формы собственности (ранее 2011 года)</t>
  </si>
  <si>
    <t>полная учетная стоимость основных фондов всех организаций муниципальной формы собственности (ранее 2011 года), рублей</t>
  </si>
  <si>
    <t>полная учетная стоимость основных фондов крупных и средних коммерческих организаций муниципальной формы собственности</t>
  </si>
  <si>
    <t>полная учетная стоимость основных фондов крупных и средних коммерческих организаций муниципальной формы собственности, рублей</t>
  </si>
  <si>
    <t>полная учетная стоимость основных фондов некоммерческих организаций муниципальной формы собственности</t>
  </si>
  <si>
    <t>полная учетная стоимость основных фондов некоммерческих организаций муниципальной формы собственности, рублей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</si>
  <si>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</si>
  <si>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</si>
  <si>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района), тысяча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</si>
  <si>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</si>
  <si>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</si>
  <si>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%</t>
  </si>
  <si>
    <t>величина просроченной кредиторской задолженности по оплате труда (включая начисления на оплату труда) муниципальных учреждений</t>
  </si>
  <si>
    <t>величина просроченной кредиторской задолженности по оплате труда (включая начисления на оплату труда) муниципальных учреждений, рублей</t>
  </si>
  <si>
    <t>общий объем расходов муниципального образования на оплату труда (включая начисления на оплату труда)</t>
  </si>
  <si>
    <t>общий объем расходов муниципального образования на оплату труда (включая начисления на оплату труда), рублей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</si>
  <si>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</si>
  <si>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</si>
  <si>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</si>
  <si>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общий объем расходов бюджета муниципального образования на содержание работников органов местного самоуправления</t>
  </si>
  <si>
    <t>Общий объем расходов бюджета муниципального образования на содержание работников органов местного самоуправления, тысяча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</si>
  <si>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</si>
  <si>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</si>
  <si>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</si>
  <si>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</si>
  <si>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</si>
  <si>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</si>
  <si>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</si>
  <si>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</si>
  <si>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</si>
  <si>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</si>
  <si>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</si>
  <si>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</si>
  <si>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</si>
  <si>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</si>
  <si>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</si>
  <si>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</si>
  <si>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электрическая энергия, кВт·ч на 1 проживающего</t>
  </si>
  <si>
    <t>кВт·ч на 1 проживающего</t>
  </si>
  <si>
    <t>величина потребления электрической энергии в многоквартирных домах</t>
  </si>
  <si>
    <t>величина потребления электрической энергии в многоквартирных домах, тыс. кВт.ч</t>
  </si>
  <si>
    <t>тыс. кВт.ч</t>
  </si>
  <si>
    <t>численность населения, проживающего в многоквартирных домах</t>
  </si>
  <si>
    <t>численность населения, проживающего в многоквартирных домах, человек</t>
  </si>
  <si>
    <t>тепловая энергия</t>
  </si>
  <si>
    <t>тепловая энергия, гигакалория</t>
  </si>
  <si>
    <t>Гкал на 1 кв. метр общей площади</t>
  </si>
  <si>
    <t>величина потребления тепловой энергии в многоквартирных домах</t>
  </si>
  <si>
    <t>величина потребления тепловой энергии в многоквартирных домах, тыс. Гкал</t>
  </si>
  <si>
    <t>тыс. Гкал</t>
  </si>
  <si>
    <t>общая площадь многоквартирных домов</t>
  </si>
  <si>
    <t>Общая площадь многоквартирных домов, тыс. кв. метров</t>
  </si>
  <si>
    <t>тыс. кв. метров</t>
  </si>
  <si>
    <t>горячая вода</t>
  </si>
  <si>
    <t>горячая вода, куб. метров на 1 проживающего</t>
  </si>
  <si>
    <t>куб. метров на 1 проживающего</t>
  </si>
  <si>
    <t>величина потребления горячей воды в многоквартирных домах</t>
  </si>
  <si>
    <t>величина потребления горячей воды в многоквартирных домах, тыс. куб. метров</t>
  </si>
  <si>
    <t>тыс. куб. метров</t>
  </si>
  <si>
    <t>численность населения, проживающего в многоквартирных домах, оборудованных горячим водоснабжением</t>
  </si>
  <si>
    <t>численность населения, проживающего в многоквартирных домах, оборудованных горячим водоснабжением, человек</t>
  </si>
  <si>
    <t>холодная вода</t>
  </si>
  <si>
    <t>холодная вода, куб. метров на 1 проживающего</t>
  </si>
  <si>
    <t>величина потребления холодной воды в многоквартирных домах</t>
  </si>
  <si>
    <t>величина потребления холодной воды в многоквартирных домах, тыс. куб. метров</t>
  </si>
  <si>
    <t>численность населения, проживающего в многоквартирных домах, оборудованных холодным водоснабжением</t>
  </si>
  <si>
    <t>численность населения, проживающего в многоквартирных домах, оборудованных холодным водоснабжением, человек</t>
  </si>
  <si>
    <t>природный газ</t>
  </si>
  <si>
    <t>природный газ, куб. метров на 1 проживающего</t>
  </si>
  <si>
    <t>величина потребления природного газа в многоквартирных домах</t>
  </si>
  <si>
    <t>величина потребления природного газа в многоквартирных домах, тыс. куб. метров</t>
  </si>
  <si>
    <t>численность населения, проживающего в многоквартирных домах, оборудованных природным газом</t>
  </si>
  <si>
    <t>численность населения, проживающего в многоквартирных домах, оборудованных природным газом, человек</t>
  </si>
  <si>
    <t>40.</t>
  </si>
  <si>
    <t>Удельная величина потребления энергетических ресурсов муниципальными бюджетными учреждениями:</t>
  </si>
  <si>
    <t>электрическая энергия, кВт·ч на 1 человека населения</t>
  </si>
  <si>
    <t>кВт·ч на 1 человека населения</t>
  </si>
  <si>
    <t>величина потребления электрической энергии бюджетными учреждениями</t>
  </si>
  <si>
    <t>величина потребления электрической энергии бюджетными учреждениями, тыс. кВт·ч</t>
  </si>
  <si>
    <t>тыс. кВт·ч</t>
  </si>
  <si>
    <t>тепловая энергия, Гкал на 1 кв. метр общей площади</t>
  </si>
  <si>
    <t>величина потребления тепловой энергии бюджетными учреждениями</t>
  </si>
  <si>
    <t>величина потребления тепловой энергии бюджетными учреждениями, тыс. Гкал</t>
  </si>
  <si>
    <t>общая площадь муниципальных бюджетных учреждений</t>
  </si>
  <si>
    <t>общая площадь муниципальных бюджетных учреждений, тыс. кв. метров</t>
  </si>
  <si>
    <t>горячая вода, куб. метров на 1 человека населения</t>
  </si>
  <si>
    <t>куб. метров на 1 человека населения</t>
  </si>
  <si>
    <t>величина потребления горячей воды бюджетными учреждениями</t>
  </si>
  <si>
    <t>величина потребления горячей воды бюджетными учреждениями, тыс. куб. метров</t>
  </si>
  <si>
    <t>холодная вода, куб. метров на 1 человека населения</t>
  </si>
  <si>
    <t>величина потребления холодной воды бюджетными учреждениями</t>
  </si>
  <si>
    <t>величина потребления холодной воды бюджетными учреждениями, тыс. куб. метров</t>
  </si>
  <si>
    <t>природный газ, куб. метров на 1 человека населения</t>
  </si>
  <si>
    <t>величина потребления природного газа бюджетными учреждениями</t>
  </si>
  <si>
    <t>величина потребления природного газа бюджетными учреждениями, тыс. куб. метров</t>
  </si>
  <si>
    <t>USER_DT_71632.VAL!POK,CALLVL,CALEN,UNITS,INFO,SINFO,TER!30874168,1,01.01.2010,55589,1,1,387934</t>
  </si>
  <si>
    <t>USER_DT_71632.VAL!POK,CALLVL,CALEN,UNITS,INFO,SINFO,TER!30874168,1,01.01.2011,55589,1,1,387934</t>
  </si>
  <si>
    <t>USER_DT_71632.VAL!POK,CALLVL,CALEN,UNITS,INFO,SINFO,TER!30874168,1,01.01.2012,55589,1,1,387934</t>
  </si>
  <si>
    <t>USER_DT_71632.VAL!POK,CALLVL,CALEN,UNITS,INFO,SINFO,TER!430282,1,01.01.2010,5967,1,1,387934</t>
  </si>
  <si>
    <t>USER_DT_71632.VAL!POK,CALLVL,CALEN,UNITS,INFO,SINFO,TER!430282,1,01.01.2011,5967,1,1,387934</t>
  </si>
  <si>
    <t>USER_DT_71632.VAL!POK,CALLVL,CALEN,UNITS,INFO,SINFO,TER!430282,1,01.01.2012,5967,1,1,387934</t>
  </si>
  <si>
    <t>USER_DT_71632.VAL!POK,CALLVL,CALEN,UNITS,INFO,SINFO,TER!58686,1,01.01.2010,6015,1,1,387934</t>
  </si>
  <si>
    <t>USER_DT_71632.VAL!POK,CALLVL,CALEN,UNITS,INFO,SINFO,TER!58686,1,01.01.2011,6015,1,1,387934</t>
  </si>
  <si>
    <t>USER_DT_71632.VAL!POK,CALLVL,CALEN,UNITS,INFO,SINFO,TER!58686,1,01.01.2012,6015,1,1,387934</t>
  </si>
  <si>
    <t>USER_DT_71632.VAL!POK,CALLVL,CALEN,UNITS,INFO,SINFO,TER!15863,1,01.01.2010,6041,1,1,387934</t>
  </si>
  <si>
    <t>USER_DT_71632.VAL!POK,CALLVL,CALEN,UNITS,INFO,SINFO,TER!15863,1,01.01.2011,6041,1,1,387934</t>
  </si>
  <si>
    <t>USER_DT_71632.VAL!POK,CALLVL,CALEN,UNITS,INFO,SINFO,TER!15863,1,01.01.2012,6041,1,1,387934</t>
  </si>
  <si>
    <t>USER_DT_71632.VAL!POK,CALLVL,CALEN,UNITS,INFO,SINFO,TER!412867,1,01.01.2010,6041,1,1,387934</t>
  </si>
  <si>
    <t>USER_DT_71632.VAL!POK,CALLVL,CALEN,UNITS,INFO,SINFO,TER!412867,1,01.01.2011,6041,1,1,387934</t>
  </si>
  <si>
    <t>USER_DT_71632.VAL!POK,CALLVL,CALEN,UNITS,INFO,SINFO,TER!412867,1,01.01.2012,6041,1,1,387934</t>
  </si>
  <si>
    <t>USER_DT_71632.VAL!POK,CALLVL,CALEN,UNITS,INFO,SINFO,TER!58440,1,01.01.2010,5837,1,1,387934</t>
  </si>
  <si>
    <t>USER_DT_71632.VAL!POK,CALLVL,CALEN,UNITS,INFO,SINFO,TER!58440,1,01.01.2011,5837,1,1,387934</t>
  </si>
  <si>
    <t>USER_DT_71632.VAL!POK,CALLVL,CALEN,UNITS,INFO,SINFO,TER!58440,1,01.01.2012,5837,1,1,387934</t>
  </si>
  <si>
    <t>USER_DT_71632.VAL!POK,CALLVL,CALEN,UNITS,INFO,SINFO,TER!430634,1,01.01.2010,5837,1,1,387934</t>
  </si>
  <si>
    <t>USER_DT_71632.VAL!POK,CALLVL,CALEN,UNITS,INFO,SINFO,TER!430634,1,01.01.2011,5837,1,1,387934</t>
  </si>
  <si>
    <t>USER_DT_71632.VAL!POK,CALLVL,CALEN,UNITS,INFO,SINFO,TER!430634,1,01.01.2012,5837,1,1,387934</t>
  </si>
  <si>
    <t>USER_DT_71632.VAL!POK,CALLVL,CALEN,UNITS,INFO,SINFO,TER!310745,1,01.01.2010,6015,1,1,387934</t>
  </si>
  <si>
    <t>USER_DT_71632.VAL!POK,CALLVL,CALEN,UNITS,INFO,SINFO,TER!310745,1,01.01.2011,6015,1,1,387934</t>
  </si>
  <si>
    <t>USER_DT_71632.VAL!POK,CALLVL,CALEN,UNITS,INFO,SINFO,TER!310745,1,01.01.2012,6015,1,1,387934</t>
  </si>
  <si>
    <t>USER_DT_71632.VAL!POK,CALLVL,CALEN,UNITS,INFO,SINFO,TER!412870,1,01.01.2010,5427,1,1,387934</t>
  </si>
  <si>
    <t>USER_DT_71632.VAL!POK,CALLVL,CALEN,UNITS,INFO,SINFO,TER!412870,1,01.01.2011,5427,1,1,387934</t>
  </si>
  <si>
    <t>USER_DT_71632.VAL!POK,CALLVL,CALEN,UNITS,INFO,SINFO,TER!412870,1,01.01.2012,5427,1,1,387934</t>
  </si>
  <si>
    <t>USER_DT_71632.VAL!POK,CALLVL,CALEN,UNITS,INFO,SINFO,TER!430612,1,01.01.2010,5427,1,1,387934</t>
  </si>
  <si>
    <t>USER_DT_71632.VAL!POK,CALLVL,CALEN,UNITS,INFO,SINFO,TER!430612,1,01.01.2011,5427,1,1,387934</t>
  </si>
  <si>
    <t>USER_DT_71632.VAL!POK,CALLVL,CALEN,UNITS,INFO,SINFO,TER!430612,1,01.01.2012,5427,1,1,387934</t>
  </si>
  <si>
    <t>USER_DT_71632.VAL!POK,CALLVL,CALEN,UNITS,INFO,SINFO,TER!30874158,1,01.01.2010,6015,1,1,387934</t>
  </si>
  <si>
    <t>USER_DT_71632.VAL!POK,CALLVL,CALEN,UNITS,INFO,SINFO,TER!30874158,1,01.01.2011,6015,1,1,387934</t>
  </si>
  <si>
    <t>USER_DT_71632.VAL!POK,CALLVL,CALEN,UNITS,INFO,SINFO,TER!30874158,1,01.01.2012,6015,1,1,387934</t>
  </si>
  <si>
    <t>USER_DT_71778.VAL!POK,CALLVL,CALEN,UNITS,OKVED,TER,SINFO,INFO!412879,1,01.01.2010,5967,18,387934,1,1</t>
  </si>
  <si>
    <t>USER_DT_71778.VAL!POK,CALLVL,CALEN,UNITS,OKVED,TER,SINFO,INFO!412879,1,01.01.2011,5967,18,387934,1,1</t>
  </si>
  <si>
    <t>USER_DT_71778.VAL!POK,CALLVL,CALEN,UNITS,OKVED,TER,SINFO,INFO!412879,1,01.01.2012,5967,18,387934,1,1</t>
  </si>
  <si>
    <t>USER_DT_71778.VAL!POK,CALLVL,CALEN,UNITS,OKVED,TER,SINFO,INFO!412882,1,01.01.2010,5967,18,387934,1,1</t>
  </si>
  <si>
    <t>USER_DT_71778.VAL!POK,CALLVL,CALEN,UNITS,OKVED,TER,SINFO,INFO!412882,1,01.01.2011,5967,18,387934,1,1</t>
  </si>
  <si>
    <t>USER_DT_71778.VAL!POK,CALLVL,CALEN,UNITS,OKVED,TER,SINFO,INFO!412882,1,01.01.2012,5967,18,387934,1,1</t>
  </si>
  <si>
    <t>USER_DT_71632.VAL!POK,CALLVL,CALEN,UNITS,INFO,SINFO,TER!369058,1,01.01.2010,6015,1,1,387934</t>
  </si>
  <si>
    <t>USER_DT_71632.VAL!POK,CALLVL,CALEN,UNITS,INFO,SINFO,TER!369058,1,01.01.2011,6015,1,1,387934</t>
  </si>
  <si>
    <t>USER_DT_71632.VAL!POK,CALLVL,CALEN,UNITS,INFO,SINFO,TER!369058,1,01.01.2012,6015,1,1,387934</t>
  </si>
  <si>
    <t>USER_DT_71632.VAL!POK,CALLVL,CALEN,UNITS,INFO,SINFO,TER!430274,1,01.01.2010,5385,1,1,387934</t>
  </si>
  <si>
    <t>USER_DT_71632.VAL!POK,CALLVL,CALEN,UNITS,INFO,SINFO,TER!430274,1,01.01.2011,5385,1,1,387934</t>
  </si>
  <si>
    <t>USER_DT_71632.VAL!POK,CALLVL,CALEN,UNITS,INFO,SINFO,TER!430274,1,01.01.2012,5385,1,1,387934</t>
  </si>
  <si>
    <t>USER_DT_71632.VAL!POK,CALLVL,CALEN,UNITS,INFO,SINFO,TER!412849,1,01.01.2010,5385,1,1,387934</t>
  </si>
  <si>
    <t>USER_DT_71632.VAL!POK,CALLVL,CALEN,UNITS,INFO,SINFO,TER!412849,1,01.01.2011,5385,1,1,387934</t>
  </si>
  <si>
    <t>USER_DT_71632.VAL!POK,CALLVL,CALEN,UNITS,INFO,SINFO,TER!412849,1,01.01.2012,5385,1,1,387934</t>
  </si>
  <si>
    <t>USER_DT_71632.VAL!POK,CALLVL,CALEN,UNITS,INFO,SINFO,TER!310703,1,01.01.2010,6015,1,1,387934</t>
  </si>
  <si>
    <t>USER_DT_71632.VAL!POK,CALLVL,CALEN,UNITS,INFO,SINFO,TER!310703,1,01.01.2011,6015,1,1,387934</t>
  </si>
  <si>
    <t>USER_DT_71632.VAL!POK,CALLVL,CALEN,UNITS,INFO,SINFO,TER!310703,1,01.01.2012,6015,1,1,387934</t>
  </si>
  <si>
    <t>USER_DT_71632.VAL!POK,CALLVL,CALEN,UNITS,INFO,SINFO,TER!412852,1,01.01.2010,6041,1,1,387934</t>
  </si>
  <si>
    <t>USER_DT_71632.VAL!POK,CALLVL,CALEN,UNITS,INFO,SINFO,TER!412852,1,01.01.2011,6041,1,1,387934</t>
  </si>
  <si>
    <t>USER_DT_71632.VAL!POK,CALLVL,CALEN,UNITS,INFO,SINFO,TER!412852,1,01.01.2012,6041,1,1,387934</t>
  </si>
  <si>
    <t>USER_DT_71632.VAL!POK,CALLVL,CALEN,UNITS,INFO,SINFO,TER!389127,1,01.01.2010,5837,1,1,387934</t>
  </si>
  <si>
    <t>USER_DT_71632.VAL!POK,CALLVL,CALEN,UNITS,INFO,SINFO,TER!389127,1,01.01.2011,5837,1,1,387934</t>
  </si>
  <si>
    <t>USER_DT_71632.VAL!POK,CALLVL,CALEN,UNITS,INFO,SINFO,TER!389127,1,01.01.2012,5837,1,1,387934</t>
  </si>
  <si>
    <t>USER_DT_71632.VAL!POK,CALLVL,CALEN,UNITS,INFO,SINFO,TER!389130,1,01.01.2010,5837,1,1,387934</t>
  </si>
  <si>
    <t>USER_DT_71632.VAL!POK,CALLVL,CALEN,UNITS,INFO,SINFO,TER!389130,1,01.01.2011,5837,1,1,387934</t>
  </si>
  <si>
    <t>USER_DT_71632.VAL!POK,CALLVL,CALEN,UNITS,INFO,SINFO,TER!389130,1,01.01.2012,5837,1,1,387934</t>
  </si>
  <si>
    <t>USER_DT_71632.VAL!POK,CALLVL,CALEN,UNITS,INFO,SINFO,TER!413357,1,01.01.2010,5837,1,1,387934</t>
  </si>
  <si>
    <t>USER_DT_71632.VAL!POK,CALLVL,CALEN,UNITS,INFO,SINFO,TER!413357,1,01.01.2011,5837,1,1,387934</t>
  </si>
  <si>
    <t>USER_DT_71632.VAL!POK,CALLVL,CALEN,UNITS,INFO,SINFO,TER!413357,1,01.01.2012,5837,1,1,387934</t>
  </si>
  <si>
    <t>USER_DT_71632.VAL!POK,CALLVL,CALEN,UNITS,INFO,SINFO,TER!389133,1,01.01.2010,5837,1,1,387934</t>
  </si>
  <si>
    <t>USER_DT_71632.VAL!POK,CALLVL,CALEN,UNITS,INFO,SINFO,TER!389133,1,01.01.2011,5837,1,1,387934</t>
  </si>
  <si>
    <t>USER_DT_71632.VAL!POK,CALLVL,CALEN,UNITS,INFO,SINFO,TER!389133,1,01.01.2012,5837,1,1,387934</t>
  </si>
  <si>
    <t>USER_DT_71632.VAL!POK,CALLVL,CALEN,UNITS,INFO,SINFO,TER!406848,1,01.01.2010,5837,1,1,387934</t>
  </si>
  <si>
    <t>USER_DT_71632.VAL!POK,CALLVL,CALEN,UNITS,INFO,SINFO,TER!406848,1,01.01.2011,5837,1,1,387934</t>
  </si>
  <si>
    <t>USER_DT_71632.VAL!POK,CALLVL,CALEN,UNITS,INFO,SINFO,TER!406848,1,01.01.2012,5837,1,1,387934</t>
  </si>
  <si>
    <t>USER_DT_71632.VAL!POK,CALLVL,CALEN,UNITS,INFO,SINFO,TER!406845,1,01.01.2010,5837,1,1,387934</t>
  </si>
  <si>
    <t>USER_DT_71632.VAL!POK,CALLVL,CALEN,UNITS,INFO,SINFO,TER!406845,1,01.01.2011,5837,1,1,387934</t>
  </si>
  <si>
    <t>USER_DT_71632.VAL!POK,CALLVL,CALEN,UNITS,INFO,SINFO,TER!406845,1,01.01.2012,5837,1,1,387934</t>
  </si>
  <si>
    <t>USER_DT_71632.VAL!POK,CALLVL,CALEN,UNITS,INFO,SINFO,TER!30870762,1,01.01.2010,6015,1,1,387934</t>
  </si>
  <si>
    <t>USER_DT_71632.VAL!POK,CALLVL,CALEN,UNITS,INFO,SINFO,TER!30870762,1,01.01.2011,6015,1,1,387934</t>
  </si>
  <si>
    <t>USER_DT_71632.VAL!POK,CALLVL,CALEN,UNITS,INFO,SINFO,TER!30870762,1,01.01.2012,6015,1,1,387934</t>
  </si>
  <si>
    <t>USER_DT_71632.VAL!POK,CALLVL,CALEN,UNITS,INFO,SINFO,TER!30870764,1,01.01.2010,6041,1,1,387934</t>
  </si>
  <si>
    <t>USER_DT_71632.VAL!POK,CALLVL,CALEN,UNITS,INFO,SINFO,TER!30870764,1,01.01.2011,6041,1,1,387934</t>
  </si>
  <si>
    <t>USER_DT_71632.VAL!POK,CALLVL,CALEN,UNITS,INFO,SINFO,TER!30870764,1,01.01.2012,6041,1,1,387934</t>
  </si>
  <si>
    <t>USER_DT_71632.VAL!POK,CALLVL,CALEN,UNITS,INFO,SINFO,TER!430312,1,01.01.2010,6041,1,1,387934</t>
  </si>
  <si>
    <t>USER_DT_71632.VAL!POK,CALLVL,CALEN,UNITS,INFO,SINFO,TER!430312,1,01.01.2011,6041,1,1,387934</t>
  </si>
  <si>
    <t>USER_DT_71632.VAL!POK,CALLVL,CALEN,UNITS,INFO,SINFO,TER!430312,1,01.01.2012,6041,1,1,387934</t>
  </si>
  <si>
    <t>USER_DT_71632.VAL!POK,CALLVL,CALEN,UNITS,INFO,SINFO,TER!430200,1,01.01.2010,6015,1,1,387934</t>
  </si>
  <si>
    <t>USER_DT_71632.VAL!POK,CALLVL,CALEN,UNITS,INFO,SINFO,TER!430200,1,01.01.2011,6015,1,1,387934</t>
  </si>
  <si>
    <t>USER_DT_71632.VAL!POK,CALLVL,CALEN,UNITS,INFO,SINFO,TER!430200,1,01.01.2012,6015,1,1,387934</t>
  </si>
  <si>
    <t>USER_DT_71632.VAL!POK,CALLVL,CALEN,UNITS,INFO,SINFO,TER!430314,1,01.01.2010,6041,1,1,387934</t>
  </si>
  <si>
    <t>USER_DT_71632.VAL!POK,CALLVL,CALEN,UNITS,INFO,SINFO,TER!430314,1,01.01.2011,6041,1,1,387934</t>
  </si>
  <si>
    <t>USER_DT_71632.VAL!POK,CALLVL,CALEN,UNITS,INFO,SINFO,TER!430314,1,01.01.2012,6041,1,1,387934</t>
  </si>
  <si>
    <t>USER_DT_71632.VAL!POK,CALLVL,CALEN,UNITS,INFO,SINFO,TER!30874159,1,01.01.2010,6015,1,1,387934</t>
  </si>
  <si>
    <t>USER_DT_71632.VAL!POK,CALLVL,CALEN,UNITS,INFO,SINFO,TER!30874159,1,01.01.2011,6015,1,1,387934</t>
  </si>
  <si>
    <t>USER_DT_71632.VAL!POK,CALLVL,CALEN,UNITS,INFO,SINFO,TER!30874159,1,01.01.2012,6015,1,1,387934</t>
  </si>
  <si>
    <t>USER_DT_71632.VAL!POK,CALLVL,CALEN,UNITS,INFO,SINFO,TER!430204,1,01.01.2010,5967,1,1,387934</t>
  </si>
  <si>
    <t>USER_DT_71632.VAL!POK,CALLVL,CALEN,UNITS,INFO,SINFO,TER!430204,1,01.01.2011,5967,1,1,387934</t>
  </si>
  <si>
    <t>USER_DT_71632.VAL!POK,CALLVL,CALEN,UNITS,INFO,SINFO,TER!430204,1,01.01.2012,5967,1,1,387934</t>
  </si>
  <si>
    <t>USER_DT_71632.VAL!POK,CALLVL,CALEN,UNITS,INFO,SINFO,TER!412998,1,01.01.2010,5967,1,1,387934</t>
  </si>
  <si>
    <t>USER_DT_71632.VAL!POK,CALLVL,CALEN,UNITS,INFO,SINFO,TER!412998,1,01.01.2011,5967,1,1,387934</t>
  </si>
  <si>
    <t>USER_DT_71632.VAL!POK,CALLVL,CALEN,UNITS,INFO,SINFO,TER!412998,1,01.01.2012,5967,1,1,387934</t>
  </si>
  <si>
    <t>USER_DT_71632.VAL!POK,CALLVL,CALEN,UNITS,INFO,SINFO,TER!416398,1,01.01.2010,6015,1,1,387934</t>
  </si>
  <si>
    <t>USER_DT_71632.VAL!POK,CALLVL,CALEN,UNITS,INFO,SINFO,TER!416398,1,01.01.2011,6015,1,1,387934</t>
  </si>
  <si>
    <t>USER_DT_71632.VAL!POK,CALLVL,CALEN,UNITS,INFO,SINFO,TER!416398,1,01.01.2012,6015,1,1,387934</t>
  </si>
  <si>
    <t>USER_DT_71632.VAL!POK,CALLVL,CALEN,UNITS,INFO,SINFO,TER!30874160,1,01.01.2010,6015,1,1,387934</t>
  </si>
  <si>
    <t>USER_DT_71632.VAL!POK,CALLVL,CALEN,UNITS,INFO,SINFO,TER!30874160,1,01.01.2011,6015,1,1,387934</t>
  </si>
  <si>
    <t>USER_DT_71632.VAL!POK,CALLVL,CALEN,UNITS,INFO,SINFO,TER!30874160,1,01.01.2012,6015,1,1,387934</t>
  </si>
  <si>
    <t>USER_DT_71632.VAL!POK,CALLVL,CALEN,UNITS,INFO,SINFO,TER!413249,1,01.01.2010,6041,1,1,387934</t>
  </si>
  <si>
    <t>USER_DT_71632.VAL!POK,CALLVL,CALEN,UNITS,INFO,SINFO,TER!413249,1,01.01.2011,6041,1,1,387934</t>
  </si>
  <si>
    <t>USER_DT_71632.VAL!POK,CALLVL,CALEN,UNITS,INFO,SINFO,TER!413249,1,01.01.2012,6041,1,1,387934</t>
  </si>
  <si>
    <t>USER_DT_71632.VAL!POK,CALLVL,CALEN,UNITS,INFO,SINFO,TER!413274,1,01.01.2010,6041,1,1,387934</t>
  </si>
  <si>
    <t>USER_DT_71632.VAL!POK,CALLVL,CALEN,UNITS,INFO,SINFO,TER!413274,1,01.01.2011,6041,1,1,387934</t>
  </si>
  <si>
    <t>USER_DT_71632.VAL!POK,CALLVL,CALEN,UNITS,INFO,SINFO,TER!413274,1,01.01.2012,6041,1,1,387934</t>
  </si>
  <si>
    <t>USER_DT_71632.VAL!POK,CALLVL,CALEN,UNITS,INFO,SINFO,TER!30870766,1,01.01.2010,6015,1,1,387934</t>
  </si>
  <si>
    <t>USER_DT_71632.VAL!POK,CALLVL,CALEN,UNITS,INFO,SINFO,TER!30870766,1,01.01.2011,6015,1,1,387934</t>
  </si>
  <si>
    <t>USER_DT_71632.VAL!POK,CALLVL,CALEN,UNITS,INFO,SINFO,TER!30870766,1,01.01.2012,6015,1,1,387934</t>
  </si>
  <si>
    <t>USER_DT_71632.VAL!POK,CALLVL,CALEN,UNITS,INFO,SINFO,TER!30870768,1,01.01.2010,5967,1,1,387934</t>
  </si>
  <si>
    <t>USER_DT_71632.VAL!POK,CALLVL,CALEN,UNITS,INFO,SINFO,TER!30870768,1,01.01.2011,5967,1,1,387934</t>
  </si>
  <si>
    <t>USER_DT_71632.VAL!POK,CALLVL,CALEN,UNITS,INFO,SINFO,TER!30870768,1,01.01.2012,5967,1,1,387934</t>
  </si>
  <si>
    <t>USER_DT_71632.VAL!POK,CALLVL,CALEN,UNITS,INFO,SINFO,TER!413539,1,01.01.2010,5967,1,1,387934</t>
  </si>
  <si>
    <t>USER_DT_71632.VAL!POK,CALLVL,CALEN,UNITS,INFO,SINFO,TER!413539,1,01.01.2011,5967,1,1,387934</t>
  </si>
  <si>
    <t>USER_DT_71632.VAL!POK,CALLVL,CALEN,UNITS,INFO,SINFO,TER!413539,1,01.01.2012,5967,1,1,387934</t>
  </si>
  <si>
    <t>USER_DT_71632.VAL!POK,CALLVL,CALEN,UNITS,INFO,SINFO,TER!413542,1,01.01.2010,5967,1,1,387934</t>
  </si>
  <si>
    <t>USER_DT_71632.VAL!POK,CALLVL,CALEN,UNITS,INFO,SINFO,TER!413542,1,01.01.2011,5967,1,1,387934</t>
  </si>
  <si>
    <t>USER_DT_71632.VAL!POK,CALLVL,CALEN,UNITS,INFO,SINFO,TER!413542,1,01.01.2012,5967,1,1,387934</t>
  </si>
  <si>
    <t>USER_DT_71632.VAL!POK,CALLVL,CALEN,UNITS,INFO,SINFO,TER!30874161,1,01.01.2010,6015,1,1,387934</t>
  </si>
  <si>
    <t>USER_DT_71632.VAL!POK,CALLVL,CALEN,UNITS,INFO,SINFO,TER!30874161,1,01.01.2011,6015,1,1,387934</t>
  </si>
  <si>
    <t>USER_DT_71632.VAL!POK,CALLVL,CALEN,UNITS,INFO,SINFO,TER!30874161,1,01.01.2012,6015,1,1,387934</t>
  </si>
  <si>
    <t>USER_DT_71632.VAL!POK,CALLVL,CALEN,UNITS,INFO,SINFO,TER!413257,1,01.01.2010,5967,1,1,387934</t>
  </si>
  <si>
    <t>USER_DT_71632.VAL!POK,CALLVL,CALEN,UNITS,INFO,SINFO,TER!413257,1,01.01.2011,5967,1,1,387934</t>
  </si>
  <si>
    <t>USER_DT_71632.VAL!POK,CALLVL,CALEN,UNITS,INFO,SINFO,TER!413257,1,01.01.2012,5967,1,1,387934</t>
  </si>
  <si>
    <t>USER_DT_71632.VAL!POK,CALLVL,CALEN,UNITS,INFO,SINFO,TER!58486,1,01.01.2010,6015,1,1,387934</t>
  </si>
  <si>
    <t>USER_DT_71632.VAL!POK,CALLVL,CALEN,UNITS,INFO,SINFO,TER!58486,1,01.01.2011,6015,1,1,387934</t>
  </si>
  <si>
    <t>USER_DT_71632.VAL!POK,CALLVL,CALEN,UNITS,INFO,SINFO,TER!58486,1,01.01.2012,6015,1,1,387934</t>
  </si>
  <si>
    <t>USER_DT_71632.VAL!POK,CALLVL,CALEN,UNITS,INFO,SINFO,TER!430464,1,01.01.2010,6041,1,1,387934</t>
  </si>
  <si>
    <t>USER_DT_71632.VAL!POK,CALLVL,CALEN,UNITS,INFO,SINFO,TER!430464,1,01.01.2011,6041,1,1,387934</t>
  </si>
  <si>
    <t>USER_DT_71632.VAL!POK,CALLVL,CALEN,UNITS,INFO,SINFO,TER!430464,1,01.01.2012,6041,1,1,387934</t>
  </si>
  <si>
    <t>USER_DT_71632.VAL!POK,CALLVL,CALEN,UNITS,INFO,SINFO,TER!413323,1,01.01.2010,6041,1,1,387934</t>
  </si>
  <si>
    <t>USER_DT_71632.VAL!POK,CALLVL,CALEN,UNITS,INFO,SINFO,TER!413323,1,01.01.2011,6041,1,1,387934</t>
  </si>
  <si>
    <t>USER_DT_71632.VAL!POK,CALLVL,CALEN,UNITS,INFO,SINFO,TER!413323,1,01.01.2012,6041,1,1,387934</t>
  </si>
  <si>
    <t>USER_DT_71632.VAL!POK,CALLVL,CALEN,UNITS,INFO,SINFO,TER!413326,1,01.01.2010,6041,1,1,387934</t>
  </si>
  <si>
    <t>USER_DT_71632.VAL!POK,CALLVL,CALEN,UNITS,INFO,SINFO,TER!413326,1,01.01.2011,6041,1,1,387934</t>
  </si>
  <si>
    <t>USER_DT_71632.VAL!POK,CALLVL,CALEN,UNITS,INFO,SINFO,TER!413326,1,01.01.2012,6041,1,1,387934</t>
  </si>
  <si>
    <t>USER_DT_71632.VAL!POK,CALLVL,CALEN,UNITS,INFO,SINFO,TER!30821917,1,01.01.2010,6015,1,1,387934</t>
  </si>
  <si>
    <t>USER_DT_71632.VAL!POK,CALLVL,CALEN,UNITS,INFO,SINFO,TER!30821917,1,01.01.2011,6015,1,1,387934</t>
  </si>
  <si>
    <t>USER_DT_71632.VAL!POK,CALLVL,CALEN,UNITS,INFO,SINFO,TER!30821917,1,01.01.2012,6015,1,1,387934</t>
  </si>
  <si>
    <t>USER_DT_71632.VAL!POK,CALLVL,CALEN,UNITS,INFO,SINFO,TER!30870770,1,01.01.2010,6041,1,1,387934</t>
  </si>
  <si>
    <t>USER_DT_71632.VAL!POK,CALLVL,CALEN,UNITS,INFO,SINFO,TER!30870770,1,01.01.2011,6041,1,1,387934</t>
  </si>
  <si>
    <t>USER_DT_71632.VAL!POK,CALLVL,CALEN,UNITS,INFO,SINFO,TER!30870770,1,01.01.2012,6041,1,1,387934</t>
  </si>
  <si>
    <t>USER_DT_71632.VAL!POK,CALLVL,CALEN,UNITS,INFO,SINFO,TER!30870832,1,01.01.2010,5839,1,1,387934</t>
  </si>
  <si>
    <t>USER_DT_71632.VAL!POK,CALLVL,CALEN,UNITS,INFO,SINFO,TER!30870832,1,01.01.2011,5839,1,1,387934</t>
  </si>
  <si>
    <t>USER_DT_71632.VAL!POK,CALLVL,CALEN,UNITS,INFO,SINFO,TER!30870832,1,01.01.2012,5839,1,1,387934</t>
  </si>
  <si>
    <t>USER_DT_71632.VAL!POK,CALLVL,CALEN,UNITS,INFO,SINFO,TER!58734,1,01.01.2010,5839,1,1,387934</t>
  </si>
  <si>
    <t>USER_DT_71632.VAL!POK,CALLVL,CALEN,UNITS,INFO,SINFO,TER!58734,1,01.01.2011,5839,1,1,387934</t>
  </si>
  <si>
    <t>USER_DT_71632.VAL!POK,CALLVL,CALEN,UNITS,INFO,SINFO,TER!58734,1,01.01.2012,5839,1,1,387934</t>
  </si>
  <si>
    <t>USER_DT_71632.VAL!POK,CALLVL,CALEN,UNITS,INFO,SINFO,TER!949082,1,01.01.2010,5839,1,1,387934</t>
  </si>
  <si>
    <t>USER_DT_71632.VAL!POK,CALLVL,CALEN,UNITS,INFO,SINFO,TER!949082,1,01.01.2011,5839,1,1,387934</t>
  </si>
  <si>
    <t>USER_DT_71632.VAL!POK,CALLVL,CALEN,UNITS,INFO,SINFO,TER!949082,1,01.01.2012,5839,1,1,387934</t>
  </si>
  <si>
    <t>USER_DT_71632.VAL!POK,CALLVL,CALEN,UNITS,INFO,SINFO,TER!949083,1,01.01.2010,5839,1,1,387934</t>
  </si>
  <si>
    <t>USER_DT_71632.VAL!POK,CALLVL,CALEN,UNITS,INFO,SINFO,TER!949083,1,01.01.2011,5839,1,1,387934</t>
  </si>
  <si>
    <t>USER_DT_71632.VAL!POK,CALLVL,CALEN,UNITS,INFO,SINFO,TER!949083,1,01.01.2012,5839,1,1,387934</t>
  </si>
  <si>
    <t>USER_DT_71632.VAL!POK,CALLVL,CALEN,UNITS,INFO,SINFO,TER!30874162,1,01.01.2010,6015,1,1,387934</t>
  </si>
  <si>
    <t>USER_DT_71632.VAL!POK,CALLVL,CALEN,UNITS,INFO,SINFO,TER!30874162,1,01.01.2011,6015,1,1,387934</t>
  </si>
  <si>
    <t>USER_DT_71632.VAL!POK,CALLVL,CALEN,UNITS,INFO,SINFO,TER!30874162,1,01.01.2012,6015,1,1,387934</t>
  </si>
  <si>
    <t>USER_DT_71632.VAL!POK,CALLVL,CALEN,UNITS,INFO,SINFO,TER!412994,1,01.01.2010,6041,1,1,387934</t>
  </si>
  <si>
    <t>USER_DT_71632.VAL!POK,CALLVL,CALEN,UNITS,INFO,SINFO,TER!412994,1,01.01.2011,6041,1,1,387934</t>
  </si>
  <si>
    <t>USER_DT_71632.VAL!POK,CALLVL,CALEN,UNITS,INFO,SINFO,TER!412994,1,01.01.2012,6041,1,1,387934</t>
  </si>
  <si>
    <t>USER_DT_71632.VAL!POK,CALLVL,CALEN,UNITS,INFO,SINFO,TER!949090,1,01.01.2010,6041,1,1,387934</t>
  </si>
  <si>
    <t>USER_DT_71632.VAL!POK,CALLVL,CALEN,UNITS,INFO,SINFO,TER!949090,1,01.01.2011,6041,1,1,387934</t>
  </si>
  <si>
    <t>USER_DT_71632.VAL!POK,CALLVL,CALEN,UNITS,INFO,SINFO,TER!949090,1,01.01.2012,6041,1,1,387934</t>
  </si>
  <si>
    <t>USER_DT_71632.VAL!POK,CALLVL,CALEN,UNITS,INFO,SINFO,TER!949091,1,01.01.2010,6041,1,1,387934</t>
  </si>
  <si>
    <t>USER_DT_71632.VAL!POK,CALLVL,CALEN,UNITS,INFO,SINFO,TER!949091,1,01.01.2011,6041,1,1,387934</t>
  </si>
  <si>
    <t>USER_DT_71632.VAL!POK,CALLVL,CALEN,UNITS,INFO,SINFO,TER!949091,1,01.01.2012,6041,1,1,387934</t>
  </si>
  <si>
    <t>USER_DT_71632.VAL!POK,CALLVL,CALEN,UNITS,INFO,SINFO,TER!949092,1,01.01.2010,6041,1,1,387934</t>
  </si>
  <si>
    <t>USER_DT_71632.VAL!POK,CALLVL,CALEN,UNITS,INFO,SINFO,TER!949092,1,01.01.2011,6041,1,1,387934</t>
  </si>
  <si>
    <t>USER_DT_71632.VAL!POK,CALLVL,CALEN,UNITS,INFO,SINFO,TER!949092,1,01.01.2012,6041,1,1,387934</t>
  </si>
  <si>
    <t>USER_DT_71632.VAL!POK,CALLVL,CALEN,UNITS,INFO,SINFO,TER!412991,1,01.01.2010,6041,1,1,387934</t>
  </si>
  <si>
    <t>USER_DT_71632.VAL!POK,CALLVL,CALEN,UNITS,INFO,SINFO,TER!412991,1,01.01.2011,6041,1,1,387934</t>
  </si>
  <si>
    <t>USER_DT_71632.VAL!POK,CALLVL,CALEN,UNITS,INFO,SINFO,TER!412991,1,01.01.2012,6041,1,1,387934</t>
  </si>
  <si>
    <t>USER_DT_71632.VAL!POK,CALLVL,CALEN,UNITS,INFO,SINFO,TER!430264,1,01.01.2010,6015,1,1,387934</t>
  </si>
  <si>
    <t>USER_DT_71632.VAL!POK,CALLVL,CALEN,UNITS,INFO,SINFO,TER!430264,1,01.01.2011,6015,1,1,387934</t>
  </si>
  <si>
    <t>USER_DT_71632.VAL!POK,CALLVL,CALEN,UNITS,INFO,SINFO,TER!430264,1,01.01.2012,6015,1,1,387934</t>
  </si>
  <si>
    <t>USER_DT_71632.VAL!POK,CALLVL,CALEN,UNITS,INFO,SINFO,TER!430346,1,01.01.2010,5967,1,1,387934</t>
  </si>
  <si>
    <t>USER_DT_71632.VAL!POK,CALLVL,CALEN,UNITS,INFO,SINFO,TER!430346,1,01.01.2011,5967,1,1,387934</t>
  </si>
  <si>
    <t>USER_DT_71632.VAL!POK,CALLVL,CALEN,UNITS,INFO,SINFO,TER!430346,1,01.01.2012,5967,1,1,387934</t>
  </si>
  <si>
    <t>USER_DT_71632.VAL!POK,CALLVL,CALEN,UNITS,INFO,SINFO,TER!430348,1,01.01.2010,5967,1,1,387934</t>
  </si>
  <si>
    <t>USER_DT_71632.VAL!POK,CALLVL,CALEN,UNITS,INFO,SINFO,TER!430348,1,01.01.2011,5967,1,1,387934</t>
  </si>
  <si>
    <t>USER_DT_71632.VAL!POK,CALLVL,CALEN,UNITS,INFO,SINFO,TER!430348,1,01.01.2012,5967,1,1,387934</t>
  </si>
  <si>
    <t>USER_DT_71632.VAL!POK,CALLVL,CALEN,UNITS,INFO,SINFO,TER!430266,1,01.01.2010,6015,1,1,387934</t>
  </si>
  <si>
    <t>USER_DT_71632.VAL!POK,CALLVL,CALEN,UNITS,INFO,SINFO,TER!430266,1,01.01.2011,6015,1,1,387934</t>
  </si>
  <si>
    <t>USER_DT_71632.VAL!POK,CALLVL,CALEN,UNITS,INFO,SINFO,TER!430266,1,01.01.2012,6015,1,1,387934</t>
  </si>
  <si>
    <t>USER_DT_71632.VAL!POK,CALLVL,CALEN,UNITS,INFO,SINFO,TER!17502,1,01.01.2010,5967,1,1,387934</t>
  </si>
  <si>
    <t>USER_DT_71632.VAL!POK,CALLVL,CALEN,UNITS,INFO,SINFO,TER!17502,1,01.01.2011,5967,1,1,387934</t>
  </si>
  <si>
    <t>USER_DT_71632.VAL!POK,CALLVL,CALEN,UNITS,INFO,SINFO,TER!17502,1,01.01.2012,5967,1,1,387934</t>
  </si>
  <si>
    <t>USER_DT_71632.VAL!POK,CALLVL,CALEN,UNITS,INFO,SINFO,TER!430350,1,01.01.2010,5967,1,1,387934</t>
  </si>
  <si>
    <t>USER_DT_71632.VAL!POK,CALLVL,CALEN,UNITS,INFO,SINFO,TER!430350,1,01.01.2011,5967,1,1,387934</t>
  </si>
  <si>
    <t>USER_DT_71632.VAL!POK,CALLVL,CALEN,UNITS,INFO,SINFO,TER!430350,1,01.01.2012,5967,1,1,387934</t>
  </si>
  <si>
    <t>USER_DT_71632.VAL!POK,CALLVL,CALEN,UNITS,INFO,SINFO,TER!430268,1,01.01.2010,6015,1,1,387934</t>
  </si>
  <si>
    <t>USER_DT_71632.VAL!POK,CALLVL,CALEN,UNITS,INFO,SINFO,TER!430268,1,01.01.2011,6015,1,1,387934</t>
  </si>
  <si>
    <t>USER_DT_71632.VAL!POK,CALLVL,CALEN,UNITS,INFO,SINFO,TER!430268,1,01.01.2012,6015,1,1,387934</t>
  </si>
  <si>
    <t>USER_DT_71632.VAL!POK,CALLVL,CALEN,UNITS,INFO,SINFO,TER!430486,1,01.01.2010,5967,1,1,387934</t>
  </si>
  <si>
    <t>USER_DT_71632.VAL!POK,CALLVL,CALEN,UNITS,INFO,SINFO,TER!430486,1,01.01.2011,5967,1,1,387934</t>
  </si>
  <si>
    <t>USER_DT_71632.VAL!POK,CALLVL,CALEN,UNITS,INFO,SINFO,TER!430486,1,01.01.2012,5967,1,1,387934</t>
  </si>
  <si>
    <t>USER_DT_71632.VAL!POK,CALLVL,CALEN,UNITS,INFO,SINFO,TER!430488,1,01.01.2010,5967,1,1,387934</t>
  </si>
  <si>
    <t>USER_DT_71632.VAL!POK,CALLVL,CALEN,UNITS,INFO,SINFO,TER!430488,1,01.01.2011,5967,1,1,387934</t>
  </si>
  <si>
    <t>USER_DT_71632.VAL!POK,CALLVL,CALEN,UNITS,INFO,SINFO,TER!430488,1,01.01.2012,5967,1,1,387934</t>
  </si>
  <si>
    <t>USER_DT_71632.VAL!POK,CALLVL,CALEN,UNITS,INFO,SINFO,TER!30870772,1,01.01.2010,6015,1,1,387934</t>
  </si>
  <si>
    <t>USER_DT_71632.VAL!POK,CALLVL,CALEN,UNITS,INFO,SINFO,TER!30870772,1,01.01.2011,6015,1,1,387934</t>
  </si>
  <si>
    <t>USER_DT_71632.VAL!POK,CALLVL,CALEN,UNITS,INFO,SINFO,TER!30870772,1,01.01.2012,6015,1,1,387934</t>
  </si>
  <si>
    <t>USER_DT_71632.VAL!POK,CALLVL,CALEN,UNITS,INFO,SINFO,TER!30870774,1,01.01.2010,5967,1,1,387934</t>
  </si>
  <si>
    <t>USER_DT_71632.VAL!POK,CALLVL,CALEN,UNITS,INFO,SINFO,TER!30870774,1,01.01.2011,5967,1,1,387934</t>
  </si>
  <si>
    <t>USER_DT_71632.VAL!POK,CALLVL,CALEN,UNITS,INFO,SINFO,TER!30870774,1,01.01.2012,5967,1,1,387934</t>
  </si>
  <si>
    <t>USER_DT_71632.VAL!POK,CALLVL,CALEN,UNITS,INFO,SINFO,TER!30814758,1,01.01.2010,5967,1,1,387934</t>
  </si>
  <si>
    <t>USER_DT_71632.VAL!POK,CALLVL,CALEN,UNITS,INFO,SINFO,TER!30814758,1,01.01.2011,5967,1,1,387934</t>
  </si>
  <si>
    <t>USER_DT_71632.VAL!POK,CALLVL,CALEN,UNITS,INFO,SINFO,TER!30814758,1,01.01.2012,5967,1,1,387934</t>
  </si>
  <si>
    <t>USER_DT_71632.VAL!POK,CALLVL,CALEN,UNITS,INFO,SINFO,TER!30870776,1,01.01.2010,6015,1,1,387934</t>
  </si>
  <si>
    <t>USER_DT_71632.VAL!POK,CALLVL,CALEN,UNITS,INFO,SINFO,TER!30870776,1,01.01.2011,6015,1,1,387934</t>
  </si>
  <si>
    <t>USER_DT_71632.VAL!POK,CALLVL,CALEN,UNITS,INFO,SINFO,TER!30870776,1,01.01.2012,6015,1,1,387934</t>
  </si>
  <si>
    <t>USER_DT_71632.VAL!POK,CALLVL,CALEN,UNITS,INFO,SINFO,TER!30870778,1,01.01.2010,5967,1,1,387934</t>
  </si>
  <si>
    <t>USER_DT_71632.VAL!POK,CALLVL,CALEN,UNITS,INFO,SINFO,TER!30870778,1,01.01.2011,5967,1,1,387934</t>
  </si>
  <si>
    <t>USER_DT_71632.VAL!POK,CALLVL,CALEN,UNITS,INFO,SINFO,TER!30870778,1,01.01.2012,5967,1,1,387934</t>
  </si>
  <si>
    <t>USER_DT_71632.VAL!POK,CALLVL,CALEN,UNITS,INFO,SINFO,TER!30870780,1,01.01.2010,5967,1,1,387934</t>
  </si>
  <si>
    <t>USER_DT_71632.VAL!POK,CALLVL,CALEN,UNITS,INFO,SINFO,TER!30870780,1,01.01.2011,5967,1,1,387934</t>
  </si>
  <si>
    <t>USER_DT_71632.VAL!POK,CALLVL,CALEN,UNITS,INFO,SINFO,TER!30870780,1,01.01.2012,5967,1,1,387934</t>
  </si>
  <si>
    <t>USER_DT_71632.VAL!POK,CALLVL,CALEN,UNITS,INFO,SINFO,TER!30874163,1,01.01.2010,6015,1,1,387934</t>
  </si>
  <si>
    <t>USER_DT_71632.VAL!POK,CALLVL,CALEN,UNITS,INFO,SINFO,TER!30874163,1,01.01.2011,6015,1,1,387934</t>
  </si>
  <si>
    <t>USER_DT_71632.VAL!POK,CALLVL,CALEN,UNITS,INFO,SINFO,TER!30874163,1,01.01.2012,6015,1,1,387934</t>
  </si>
  <si>
    <t>USER_DT_71632.VAL!POK,CALLVL,CALEN,UNITS,INFO,SINFO,TER!406821,1,01.01.2010,6041,1,1,387934</t>
  </si>
  <si>
    <t>USER_DT_71632.VAL!POK,CALLVL,CALEN,UNITS,INFO,SINFO,TER!406821,1,01.01.2011,6041,1,1,387934</t>
  </si>
  <si>
    <t>USER_DT_71632.VAL!POK,CALLVL,CALEN,UNITS,INFO,SINFO,TER!406821,1,01.01.2012,6041,1,1,387934</t>
  </si>
  <si>
    <t>USER_DT_71632.VAL!POK,CALLVL,CALEN,UNITS,INFO,SINFO,TER!30874164,1,01.01.2010,5419,1,1,387934</t>
  </si>
  <si>
    <t>USER_DT_71632.VAL!POK,CALLVL,CALEN,UNITS,INFO,SINFO,TER!30874164,1,01.01.2011,5419,1,1,387934</t>
  </si>
  <si>
    <t>USER_DT_71632.VAL!POK,CALLVL,CALEN,UNITS,INFO,SINFO,TER!30874164,1,01.01.2012,5419,1,1,387934</t>
  </si>
  <si>
    <t>USER_DT_71632.VAL!POK,CALLVL,CALEN,UNITS,INFO,SINFO,TER!310730,1,01.01.2010,5419,1,1,387934</t>
  </si>
  <si>
    <t>USER_DT_71632.VAL!POK,CALLVL,CALEN,UNITS,INFO,SINFO,TER!310730,1,01.01.2011,5419,1,1,387934</t>
  </si>
  <si>
    <t>USER_DT_71632.VAL!POK,CALLVL,CALEN,UNITS,INFO,SINFO,TER!310730,1,01.01.2012,5419,1,1,387934</t>
  </si>
  <si>
    <t>USER_DT_71632.VAL!POK,CALLVL,CALEN,UNITS,INFO,SINFO,TER!58626,1,01.01.2010,11959,1,1,387934</t>
  </si>
  <si>
    <t>USER_DT_71632.VAL!POK,CALLVL,CALEN,UNITS,INFO,SINFO,TER!58626,1,01.01.2011,11959,1,1,387934</t>
  </si>
  <si>
    <t>USER_DT_71632.VAL!POK,CALLVL,CALEN,UNITS,INFO,SINFO,TER!58626,1,01.01.2012,11959,1,1,387934</t>
  </si>
  <si>
    <t>USER_DT_71632.VAL!POK,CALLVL,CALEN,UNITS,INFO,SINFO,TER!407800,1,01.01.2010,5419,1,1,387934</t>
  </si>
  <si>
    <t>USER_DT_71632.VAL!POK,CALLVL,CALEN,UNITS,INFO,SINFO,TER!407800,1,01.01.2011,5419,1,1,387934</t>
  </si>
  <si>
    <t>USER_DT_71632.VAL!POK,CALLVL,CALEN,UNITS,INFO,SINFO,TER!407800,1,01.01.2012,5419,1,1,387934</t>
  </si>
  <si>
    <t>USER_DT_71632.VAL!POK,CALLVL,CALEN,UNITS,INFO,SINFO,TER!406869,1,01.01.2010,5427,1,1,387934</t>
  </si>
  <si>
    <t>USER_DT_71632.VAL!POK,CALLVL,CALEN,UNITS,INFO,SINFO,TER!406869,1,01.01.2011,5427,1,1,387934</t>
  </si>
  <si>
    <t>USER_DT_71632.VAL!POK,CALLVL,CALEN,UNITS,INFO,SINFO,TER!406869,1,01.01.2012,5427,1,1,387934</t>
  </si>
  <si>
    <t>USER_DT_71632.VAL!POK,CALLVL,CALEN,UNITS,INFO,SINFO,TER!533421,1,01.01.2010,5427,1,1,387934</t>
  </si>
  <si>
    <t>USER_DT_71632.VAL!POK,CALLVL,CALEN,UNITS,INFO,SINFO,TER!533421,1,01.01.2011,5427,1,1,387934</t>
  </si>
  <si>
    <t>USER_DT_71632.VAL!POK,CALLVL,CALEN,UNITS,INFO,SINFO,TER!533421,1,01.01.2012,5427,1,1,387934</t>
  </si>
  <si>
    <t>USER_DT_71632.VAL!POK,CALLVL,CALEN,UNITS,INFO,SINFO,TER!30870835,1,01.01.2010,5427,1,1,387934</t>
  </si>
  <si>
    <t>USER_DT_71632.VAL!POK,CALLVL,CALEN,UNITS,INFO,SINFO,TER!30870835,1,01.01.2011,5427,1,1,387934</t>
  </si>
  <si>
    <t>USER_DT_71632.VAL!POK,CALLVL,CALEN,UNITS,INFO,SINFO,TER!30870835,1,01.01.2012,5427,1,1,387934</t>
  </si>
  <si>
    <t>USER_DT_71632.VAL!POK,CALLVL,CALEN,UNITS,INFO,SINFO,TER!30870837,1,01.01.2010,5427,1,1,387934</t>
  </si>
  <si>
    <t>USER_DT_71632.VAL!POK,CALLVL,CALEN,UNITS,INFO,SINFO,TER!30870837,1,01.01.2011,5427,1,1,387934</t>
  </si>
  <si>
    <t>USER_DT_71632.VAL!POK,CALLVL,CALEN,UNITS,INFO,SINFO,TER!30870837,1,01.01.2012,5427,1,1,387934</t>
  </si>
  <si>
    <t>USER_DT_71632.VAL!POK,CALLVL,CALEN,UNITS,INFO,SINFO,TER!949038,1,01.01.2010,5427,1,1,387934</t>
  </si>
  <si>
    <t>USER_DT_71632.VAL!POK,CALLVL,CALEN,UNITS,INFO,SINFO,TER!949038,1,01.01.2011,5427,1,1,387934</t>
  </si>
  <si>
    <t>USER_DT_71632.VAL!POK,CALLVL,CALEN,UNITS,INFO,SINFO,TER!949038,1,01.01.2012,5427,1,1,387934</t>
  </si>
  <si>
    <t>USER_DT_71632.VAL!POK,CALLVL,CALEN,UNITS,INFO,SINFO,TER!368980,1,01.01.2010,5427,1,1,387934</t>
  </si>
  <si>
    <t>USER_DT_71632.VAL!POK,CALLVL,CALEN,UNITS,INFO,SINFO,TER!368980,1,01.01.2011,5427,1,1,387934</t>
  </si>
  <si>
    <t>USER_DT_71632.VAL!POK,CALLVL,CALEN,UNITS,INFO,SINFO,TER!368980,1,01.01.2012,5427,1,1,387934</t>
  </si>
  <si>
    <t>USER_DT_71632.VAL!POK,CALLVL,CALEN,UNITS,INFO,SINFO,TER!310739,1,01.01.2010,5419,1,1,387934</t>
  </si>
  <si>
    <t>USER_DT_71632.VAL!POK,CALLVL,CALEN,UNITS,INFO,SINFO,TER!310739,1,01.01.2011,5419,1,1,387934</t>
  </si>
  <si>
    <t>USER_DT_71632.VAL!POK,CALLVL,CALEN,UNITS,INFO,SINFO,TER!310739,1,01.01.2012,5419,1,1,387934</t>
  </si>
  <si>
    <t>USER_DT_71632.VAL!POK,CALLVL,CALEN,UNITS,INFO,SINFO,TER!310742,1,01.01.2010,5419,1,1,387934</t>
  </si>
  <si>
    <t>USER_DT_71632.VAL!POK,CALLVL,CALEN,UNITS,INFO,SINFO,TER!310742,1,01.01.2011,5419,1,1,387934</t>
  </si>
  <si>
    <t>USER_DT_71632.VAL!POK,CALLVL,CALEN,UNITS,INFO,SINFO,TER!310742,1,01.01.2012,5419,1,1,387934</t>
  </si>
  <si>
    <t>USER_DT_71632.VAL!POK,CALLVL,CALEN,UNITS,INFO,SINFO,TER!58640,1,01.01.2010,6015,1,1,387934</t>
  </si>
  <si>
    <t>USER_DT_71632.VAL!POK,CALLVL,CALEN,UNITS,INFO,SINFO,TER!58640,1,01.01.2011,6015,1,1,387934</t>
  </si>
  <si>
    <t>USER_DT_71632.VAL!POK,CALLVL,CALEN,UNITS,INFO,SINFO,TER!58640,1,01.01.2012,6015,1,1,387934</t>
  </si>
  <si>
    <t>USER_DT_71632.VAL!POK,CALLVL,CALEN,UNITS,INFO,SINFO,TER!30870912,1,01.01.2010,5967,1,1,387934</t>
  </si>
  <si>
    <t>USER_DT_71632.VAL!POK,CALLVL,CALEN,UNITS,INFO,SINFO,TER!30870912,1,01.01.2011,5967,1,1,387934</t>
  </si>
  <si>
    <t>USER_DT_71632.VAL!POK,CALLVL,CALEN,UNITS,INFO,SINFO,TER!30870912,1,01.01.2012,5967,1,1,387934</t>
  </si>
  <si>
    <t>USER_DT_71632.VAL!POK,CALLVL,CALEN,UNITS,INFO,SINFO,TER!533346,1,01.01.2010,5967,1,1,387934</t>
  </si>
  <si>
    <t>USER_DT_71632.VAL!POK,CALLVL,CALEN,UNITS,INFO,SINFO,TER!533346,1,01.01.2011,5967,1,1,387934</t>
  </si>
  <si>
    <t>USER_DT_71632.VAL!POK,CALLVL,CALEN,UNITS,INFO,SINFO,TER!533346,1,01.01.2012,5967,1,1,387934</t>
  </si>
  <si>
    <t>USER_DT_71632.VAL!POK,CALLVL,CALEN,UNITS,INFO,SINFO,TER!310763,1,01.01.2010,6015,1,1,387934</t>
  </si>
  <si>
    <t>USER_DT_71632.VAL!POK,CALLVL,CALEN,UNITS,INFO,SINFO,TER!310763,1,01.01.2011,6015,1,1,387934</t>
  </si>
  <si>
    <t>USER_DT_71632.VAL!POK,CALLVL,CALEN,UNITS,INFO,SINFO,TER!310763,1,01.01.2012,6015,1,1,387934</t>
  </si>
  <si>
    <t>USER_DT_71632.VAL!POK,CALLVL,CALEN,UNITS,INFO,SINFO,TER!413070,1,01.01.2010,5967,1,1,387934</t>
  </si>
  <si>
    <t>USER_DT_71632.VAL!POK,CALLVL,CALEN,UNITS,INFO,SINFO,TER!413070,1,01.01.2011,5967,1,1,387934</t>
  </si>
  <si>
    <t>USER_DT_71632.VAL!POK,CALLVL,CALEN,UNITS,INFO,SINFO,TER!413070,1,01.01.2012,5967,1,1,387934</t>
  </si>
  <si>
    <t>USER_DT_71632.VAL!POK,CALLVL,CALEN,UNITS,INFO,SINFO,TER!413073,1,01.01.2010,5967,1,1,387934</t>
  </si>
  <si>
    <t>USER_DT_71632.VAL!POK,CALLVL,CALEN,UNITS,INFO,SINFO,TER!413073,1,01.01.2011,5967,1,1,387934</t>
  </si>
  <si>
    <t>USER_DT_71632.VAL!POK,CALLVL,CALEN,UNITS,INFO,SINFO,TER!413073,1,01.01.2012,5967,1,1,387934</t>
  </si>
  <si>
    <t>USER_DT_71632.VAL!POK,CALLVL,CALEN,UNITS,INFO,SINFO,TER!310769,1,01.01.2010,6015,1,1,387934</t>
  </si>
  <si>
    <t>USER_DT_71632.VAL!POK,CALLVL,CALEN,UNITS,INFO,SINFO,TER!310769,1,01.01.2011,6015,1,1,387934</t>
  </si>
  <si>
    <t>USER_DT_71632.VAL!POK,CALLVL,CALEN,UNITS,INFO,SINFO,TER!310769,1,01.01.2012,6015,1,1,387934</t>
  </si>
  <si>
    <t>USER_DT_71632.VAL!POK,CALLVL,CALEN,UNITS,INFO,SINFO,TER!413128,1,01.01.2010,5967,1,1,387934</t>
  </si>
  <si>
    <t>USER_DT_71632.VAL!POK,CALLVL,CALEN,UNITS,INFO,SINFO,TER!413128,1,01.01.2011,5967,1,1,387934</t>
  </si>
  <si>
    <t>USER_DT_71632.VAL!POK,CALLVL,CALEN,UNITS,INFO,SINFO,TER!413128,1,01.01.2012,5967,1,1,387934</t>
  </si>
  <si>
    <t>USER_DT_71632.VAL!POK,CALLVL,CALEN,UNITS,INFO,SINFO,TER!413132,1,01.01.2010,5967,1,1,387934</t>
  </si>
  <si>
    <t>USER_DT_71632.VAL!POK,CALLVL,CALEN,UNITS,INFO,SINFO,TER!413132,1,01.01.2011,5967,1,1,387934</t>
  </si>
  <si>
    <t>USER_DT_71632.VAL!POK,CALLVL,CALEN,UNITS,INFO,SINFO,TER!413132,1,01.01.2012,5967,1,1,387934</t>
  </si>
  <si>
    <t>USER_DT_71632.VAL!POK,CALLVL,CALEN,UNITS,INFO,SINFO,TER!30821927,1,01.01.2010,6015,1,1,387934</t>
  </si>
  <si>
    <t>USER_DT_71632.VAL!POK,CALLVL,CALEN,UNITS,INFO,SINFO,TER!30821927,1,01.01.2011,6015,1,1,387934</t>
  </si>
  <si>
    <t>USER_DT_71632.VAL!POK,CALLVL,CALEN,UNITS,INFO,SINFO,TER!30821927,1,01.01.2012,6015,1,1,387934</t>
  </si>
  <si>
    <t>USER_DT_71632.VAL!POK,CALLVL,CALEN,UNITS,INFO,SINFO,TER!17408,1,01.01.2010,6165,1,1,387934</t>
  </si>
  <si>
    <t>USER_DT_71632.VAL!POK,CALLVL,CALEN,UNITS,INFO,SINFO,TER!17408,1,01.01.2011,6165,1,1,387934</t>
  </si>
  <si>
    <t>USER_DT_71632.VAL!POK,CALLVL,CALEN,UNITS,INFO,SINFO,TER!17408,1,01.01.2012,6165,1,1,387934</t>
  </si>
  <si>
    <t>USER_DT_71632.VAL!POK,CALLVL,CALEN,UNITS,INFO,SINFO,TER!17410,1,01.01.2010,6165,1,1,387934</t>
  </si>
  <si>
    <t>USER_DT_71632.VAL!POK,CALLVL,CALEN,UNITS,INFO,SINFO,TER!17410,1,01.01.2011,6165,1,1,387934</t>
  </si>
  <si>
    <t>USER_DT_71632.VAL!POK,CALLVL,CALEN,UNITS,INFO,SINFO,TER!17410,1,01.01.2012,6165,1,1,387934</t>
  </si>
  <si>
    <t>USER_DT_71632.VAL!POK,CALLVL,CALEN,UNITS,INFO,SINFO,TER!405203,1,01.01.2010,6015,1,1,387934</t>
  </si>
  <si>
    <t>USER_DT_71632.VAL!POK,CALLVL,CALEN,UNITS,INFO,SINFO,TER!405203,1,01.01.2011,6015,1,1,387934</t>
  </si>
  <si>
    <t>USER_DT_71632.VAL!POK,CALLVL,CALEN,UNITS,INFO,SINFO,TER!405203,1,01.01.2012,6015,1,1,387934</t>
  </si>
  <si>
    <t>USER_DT_71632.VAL!POK,CALLVL,CALEN,UNITS,INFO,SINFO,TER!430342,1,01.01.2010,5837,1,1,387934</t>
  </si>
  <si>
    <t>USER_DT_71632.VAL!POK,CALLVL,CALEN,UNITS,INFO,SINFO,TER!430342,1,01.01.2011,5837,1,1,387934</t>
  </si>
  <si>
    <t>USER_DT_71632.VAL!POK,CALLVL,CALEN,UNITS,INFO,SINFO,TER!430342,1,01.01.2012,5837,1,1,387934</t>
  </si>
  <si>
    <t>USER_DT_71632.VAL!POK,CALLVL,CALEN,UNITS,INFO,SINFO,TER!55595,1,01.01.2010,5837,1,1,387934</t>
  </si>
  <si>
    <t>USER_DT_71632.VAL!POK,CALLVL,CALEN,UNITS,INFO,SINFO,TER!55595,1,01.01.2011,5837,1,1,387934</t>
  </si>
  <si>
    <t>USER_DT_71632.VAL!POK,CALLVL,CALEN,UNITS,INFO,SINFO,TER!55595,1,01.01.2012,5837,1,1,387934</t>
  </si>
  <si>
    <t>USER_DT_71632.VAL!POK,CALLVL,CALEN,UNITS,INFO,SINFO,TER!389184,1,01.01.2010,6015,1,1,387934</t>
  </si>
  <si>
    <t>USER_DT_71632.VAL!POK,CALLVL,CALEN,UNITS,INFO,SINFO,TER!389184,1,01.01.2011,6015,1,1,387934</t>
  </si>
  <si>
    <t>USER_DT_71632.VAL!POK,CALLVL,CALEN,UNITS,INFO,SINFO,TER!389184,1,01.01.2012,6015,1,1,387934</t>
  </si>
  <si>
    <t>USER_DT_71632.VAL!POK,CALLVL,CALEN,UNITS,INFO,SINFO,TER!413144,1,01.01.2010,5837,1,1,387934</t>
  </si>
  <si>
    <t>USER_DT_71632.VAL!POK,CALLVL,CALEN,UNITS,INFO,SINFO,TER!413144,1,01.01.2011,5837,1,1,387934</t>
  </si>
  <si>
    <t>USER_DT_71632.VAL!POK,CALLVL,CALEN,UNITS,INFO,SINFO,TER!413144,1,01.01.2012,5837,1,1,387934</t>
  </si>
  <si>
    <t>USER_DT_71632.VAL!POK,CALLVL,CALEN,UNITS,INFO,SINFO,TER!30672671,1,01.01.2010,5837,1,1,387934</t>
  </si>
  <si>
    <t>USER_DT_71632.VAL!POK,CALLVL,CALEN,UNITS,INFO,SINFO,TER!30672671,1,01.01.2011,5837,1,1,387934</t>
  </si>
  <si>
    <t>USER_DT_71632.VAL!POK,CALLVL,CALEN,UNITS,INFO,SINFO,TER!30672671,1,01.01.2012,5837,1,1,387934</t>
  </si>
  <si>
    <t>USER_DT_71632.VAL!POK,CALLVL,CALEN,UNITS,INFO,SINFO,TER!413147,1,01.01.2010,5837,1,1,387934</t>
  </si>
  <si>
    <t>USER_DT_71632.VAL!POK,CALLVL,CALEN,UNITS,INFO,SINFO,TER!413147,1,01.01.2011,5837,1,1,387934</t>
  </si>
  <si>
    <t>USER_DT_71632.VAL!POK,CALLVL,CALEN,UNITS,INFO,SINFO,TER!413147,1,01.01.2012,5837,1,1,387934</t>
  </si>
  <si>
    <t>USER_DT_71632.VAL!POK,CALLVL,CALEN,UNITS,INFO,SINFO,TER!30671442,1,01.01.2010,5839,1,1,387934</t>
  </si>
  <si>
    <t>USER_DT_71632.VAL!POK,CALLVL,CALEN,UNITS,INFO,SINFO,TER!30671442,1,01.01.2011,5839,1,1,387934</t>
  </si>
  <si>
    <t>USER_DT_71632.VAL!POK,CALLVL,CALEN,UNITS,INFO,SINFO,TER!30671442,1,01.01.2012,5839,1,1,387934</t>
  </si>
  <si>
    <t>USER_DT_71632.VAL!POK,CALLVL,CALEN,UNITS,INFO,SINFO,TER!30671443,1,01.01.2010,5839,1,1,387934</t>
  </si>
  <si>
    <t>USER_DT_71632.VAL!POK,CALLVL,CALEN,UNITS,INFO,SINFO,TER!30671443,1,01.01.2011,5839,1,1,387934</t>
  </si>
  <si>
    <t>USER_DT_71632.VAL!POK,CALLVL,CALEN,UNITS,INFO,SINFO,TER!30671443,1,01.01.2012,5839,1,1,387934</t>
  </si>
  <si>
    <t>USER_DT_71632.VAL!POK,CALLVL,CALEN,UNITS,INFO,SINFO,TER!58706,1,01.01.2010,5839,1,1,387934</t>
  </si>
  <si>
    <t>USER_DT_71632.VAL!POK,CALLVL,CALEN,UNITS,INFO,SINFO,TER!58706,1,01.01.2011,5839,1,1,387934</t>
  </si>
  <si>
    <t>USER_DT_71632.VAL!POK,CALLVL,CALEN,UNITS,INFO,SINFO,TER!58706,1,01.01.2012,5839,1,1,387934</t>
  </si>
  <si>
    <t>USER_DT_71632.VAL!POK,CALLVL,CALEN,UNITS,INFO,SINFO,TER!30870809,1,01.01.2010,6015,1,1,387934</t>
  </si>
  <si>
    <t>USER_DT_71632.VAL!POK,CALLVL,CALEN,UNITS,INFO,SINFO,TER!30870809,1,01.01.2011,6015,1,1,387934</t>
  </si>
  <si>
    <t>USER_DT_71632.VAL!POK,CALLVL,CALEN,UNITS,INFO,SINFO,TER!30870809,1,01.01.2012,6015,1,1,387934</t>
  </si>
  <si>
    <t>USER_DT_71632.VAL!POK,CALLVL,CALEN,UNITS,INFO,SINFO,TER!430672,1,01.01.2010,5837,1,1,387934</t>
  </si>
  <si>
    <t>USER_DT_71632.VAL!POK,CALLVL,CALEN,UNITS,INFO,SINFO,TER!430672,1,01.01.2011,5837,1,1,387934</t>
  </si>
  <si>
    <t>USER_DT_71632.VAL!POK,CALLVL,CALEN,UNITS,INFO,SINFO,TER!430672,1,01.01.2012,5837,1,1,387934</t>
  </si>
  <si>
    <t>USER_DT_71632.VAL!POK,CALLVL,CALEN,UNITS,INFO,SINFO,TER!30870796,1,01.01.2010,5837,1,1,387934</t>
  </si>
  <si>
    <t>USER_DT_71632.VAL!POK,CALLVL,CALEN,UNITS,INFO,SINFO,TER!30870796,1,01.01.2011,5837,1,1,387934</t>
  </si>
  <si>
    <t>USER_DT_71632.VAL!POK,CALLVL,CALEN,UNITS,INFO,SINFO,TER!30870796,1,01.01.2012,5837,1,1,387934</t>
  </si>
  <si>
    <t>USER_DT_71632.VAL!POK,CALLVL,CALEN,UNITS,INFO,SINFO,TER!30874165,1,01.01.2010,5837,1,1,387934</t>
  </si>
  <si>
    <t>USER_DT_71632.VAL!POK,CALLVL,CALEN,UNITS,INFO,SINFO,TER!30874165,1,01.01.2011,5837,1,1,387934</t>
  </si>
  <si>
    <t>USER_DT_71632.VAL!POK,CALLVL,CALEN,UNITS,INFO,SINFO,TER!30874165,1,01.01.2012,5837,1,1,387934</t>
  </si>
  <si>
    <t>USER_DT_71632.VAL!POK,CALLVL,CALEN,UNITS,INFO,SINFO,TER!389238,1,01.01.2010,5839,1,1,387934</t>
  </si>
  <si>
    <t>USER_DT_71632.VAL!POK,CALLVL,CALEN,UNITS,INFO,SINFO,TER!389238,1,01.01.2011,5839,1,1,387934</t>
  </si>
  <si>
    <t>USER_DT_71632.VAL!POK,CALLVL,CALEN,UNITS,INFO,SINFO,TER!389238,1,01.01.2012,5839,1,1,387934</t>
  </si>
  <si>
    <t>USER_DT_71632.VAL!POK,CALLVL,CALEN,UNITS,INFO,SINFO,TER!30870814,1,01.01.2010,23705,1,1,387934</t>
  </si>
  <si>
    <t>USER_DT_71632.VAL!POK,CALLVL,CALEN,UNITS,INFO,SINFO,TER!30870814,1,01.01.2011,23705,1,1,387934</t>
  </si>
  <si>
    <t>USER_DT_71632.VAL!POK,CALLVL,CALEN,UNITS,INFO,SINFO,TER!30870814,1,01.01.2012,23705,1,1,387934</t>
  </si>
  <si>
    <t>USER_DT_71632.VAL!POK,CALLVL,CALEN,UNITS,INFO,SINFO,TER!310799,1,01.01.2010,6015,1,1,387934</t>
  </si>
  <si>
    <t>USER_DT_71632.VAL!POK,CALLVL,CALEN,UNITS,INFO,SINFO,TER!310799,1,01.01.2011,6015,1,1,387934</t>
  </si>
  <si>
    <t>USER_DT_71632.VAL!POK,CALLVL,CALEN,UNITS,INFO,SINFO,TER!310799,1,01.01.2012,6015,1,1,387934</t>
  </si>
  <si>
    <t>USER_DT_71632.VAL!POK,CALLVL,CALEN,UNITS,INFO,SINFO,TER!14427,1,01.01.2010,6043,1,1,387934</t>
  </si>
  <si>
    <t>USER_DT_71632.VAL!POK,CALLVL,CALEN,UNITS,INFO,SINFO,TER!14427,1,01.01.2011,6043,1,1,387934</t>
  </si>
  <si>
    <t>USER_DT_71632.VAL!POK,CALLVL,CALEN,UNITS,INFO,SINFO,TER!14427,1,01.01.2012,6043,1,1,387934</t>
  </si>
  <si>
    <t>USER_DT_71632.VAL!POK,CALLVL,CALEN,UNITS,INFO,SINFO,TER!416588,1,01.01.2010,5685,1,1,387934</t>
  </si>
  <si>
    <t>USER_DT_71632.VAL!POK,CALLVL,CALEN,UNITS,INFO,SINFO,TER!416588,1,01.01.2011,5685,1,1,387934</t>
  </si>
  <si>
    <t>USER_DT_71632.VAL!POK,CALLVL,CALEN,UNITS,INFO,SINFO,TER!416588,1,01.01.2012,5685,1,1,387934</t>
  </si>
  <si>
    <t>USER_DT_71632.VAL!POK,CALLVL,CALEN,UNITS,INFO,SINFO,TER!430510,1,01.01.2010,5687,1,1,387934</t>
  </si>
  <si>
    <t>USER_DT_71632.VAL!POK,CALLVL,CALEN,UNITS,INFO,SINFO,TER!430510,1,01.01.2011,5687,1,1,387934</t>
  </si>
  <si>
    <t>USER_DT_71632.VAL!POK,CALLVL,CALEN,UNITS,INFO,SINFO,TER!430510,1,01.01.2012,5687,1,1,387934</t>
  </si>
  <si>
    <t>USER_DT_71632.VAL!POK,CALLVL,CALEN,UNITS,INFO,SINFO,TER!430520,1,01.01.2010,6041,1,1,387934</t>
  </si>
  <si>
    <t>USER_DT_71632.VAL!POK,CALLVL,CALEN,UNITS,INFO,SINFO,TER!430520,1,01.01.2011,6041,1,1,387934</t>
  </si>
  <si>
    <t>USER_DT_71632.VAL!POK,CALLVL,CALEN,UNITS,INFO,SINFO,TER!430520,1,01.01.2012,6041,1,1,387934</t>
  </si>
  <si>
    <t>USER_DT_71632.VAL!POK,CALLVL,CALEN,UNITS,INFO,SINFO,TER!416592,1,01.01.2010,5665,1,1,387934</t>
  </si>
  <si>
    <t>USER_DT_71632.VAL!POK,CALLVL,CALEN,UNITS,INFO,SINFO,TER!416592,1,01.01.2011,5665,1,1,387934</t>
  </si>
  <si>
    <t>USER_DT_71632.VAL!POK,CALLVL,CALEN,UNITS,INFO,SINFO,TER!416592,1,01.01.2012,5665,1,1,387934</t>
  </si>
  <si>
    <t>USER_DT_71632.VAL!POK,CALLVL,CALEN,UNITS,INFO,SINFO,TER!430512,1,01.01.2010,5667,1,1,387934</t>
  </si>
  <si>
    <t>USER_DT_71632.VAL!POK,CALLVL,CALEN,UNITS,INFO,SINFO,TER!430512,1,01.01.2011,5667,1,1,387934</t>
  </si>
  <si>
    <t>USER_DT_71632.VAL!POK,CALLVL,CALEN,UNITS,INFO,SINFO,TER!430512,1,01.01.2012,5667,1,1,387934</t>
  </si>
  <si>
    <t>USER_DT_71632.VAL!POK,CALLVL,CALEN,UNITS,INFO,SINFO,TER!430508,1,01.01.2010,5425,1,1,387934</t>
  </si>
  <si>
    <t>USER_DT_71632.VAL!POK,CALLVL,CALEN,UNITS,INFO,SINFO,TER!430508,1,01.01.2011,5425,1,1,387934</t>
  </si>
  <si>
    <t>USER_DT_71632.VAL!POK,CALLVL,CALEN,UNITS,INFO,SINFO,TER!430508,1,01.01.2012,5425,1,1,387934</t>
  </si>
  <si>
    <t>USER_DT_71632.VAL!POK,CALLVL,CALEN,UNITS,INFO,SINFO,TER!416596,1,01.01.2010,5475,1,1,387934</t>
  </si>
  <si>
    <t>USER_DT_71632.VAL!POK,CALLVL,CALEN,UNITS,INFO,SINFO,TER!416596,1,01.01.2011,5475,1,1,387934</t>
  </si>
  <si>
    <t>USER_DT_71632.VAL!POK,CALLVL,CALEN,UNITS,INFO,SINFO,TER!416596,1,01.01.2012,5475,1,1,387934</t>
  </si>
  <si>
    <t>USER_DT_71632.VAL!POK,CALLVL,CALEN,UNITS,INFO,SINFO,TER!430514,1,01.01.2010,5477,1,1,387934</t>
  </si>
  <si>
    <t>USER_DT_71632.VAL!POK,CALLVL,CALEN,UNITS,INFO,SINFO,TER!430514,1,01.01.2011,5477,1,1,387934</t>
  </si>
  <si>
    <t>USER_DT_71632.VAL!POK,CALLVL,CALEN,UNITS,INFO,SINFO,TER!430514,1,01.01.2012,5477,1,1,387934</t>
  </si>
  <si>
    <t>USER_DT_71632.VAL!POK,CALLVL,CALEN,UNITS,INFO,SINFO,TER!949105,1,01.01.2010,6041,1,1,387934</t>
  </si>
  <si>
    <t>USER_DT_71632.VAL!POK,CALLVL,CALEN,UNITS,INFO,SINFO,TER!949105,1,01.01.2011,6041,1,1,387934</t>
  </si>
  <si>
    <t>USER_DT_71632.VAL!POK,CALLVL,CALEN,UNITS,INFO,SINFO,TER!949105,1,01.01.2012,6041,1,1,387934</t>
  </si>
  <si>
    <t>USER_DT_71632.VAL!POK,CALLVL,CALEN,UNITS,INFO,SINFO,TER!416600,1,01.01.2010,5475,1,1,387934</t>
  </si>
  <si>
    <t>USER_DT_71632.VAL!POK,CALLVL,CALEN,UNITS,INFO,SINFO,TER!416600,1,01.01.2011,5475,1,1,387934</t>
  </si>
  <si>
    <t>USER_DT_71632.VAL!POK,CALLVL,CALEN,UNITS,INFO,SINFO,TER!416600,1,01.01.2012,5475,1,1,387934</t>
  </si>
  <si>
    <t>USER_DT_71632.VAL!POK,CALLVL,CALEN,UNITS,INFO,SINFO,TER!430516,1,01.01.2010,5477,1,1,387934</t>
  </si>
  <si>
    <t>USER_DT_71632.VAL!POK,CALLVL,CALEN,UNITS,INFO,SINFO,TER!430516,1,01.01.2011,5477,1,1,387934</t>
  </si>
  <si>
    <t>USER_DT_71632.VAL!POK,CALLVL,CALEN,UNITS,INFO,SINFO,TER!430516,1,01.01.2012,5477,1,1,387934</t>
  </si>
  <si>
    <t>USER_DT_71632.VAL!POK,CALLVL,CALEN,UNITS,INFO,SINFO,TER!949106,1,01.01.2010,6041,1,1,387934</t>
  </si>
  <si>
    <t>USER_DT_71632.VAL!POK,CALLVL,CALEN,UNITS,INFO,SINFO,TER!949106,1,01.01.2011,6041,1,1,387934</t>
  </si>
  <si>
    <t>USER_DT_71632.VAL!POK,CALLVL,CALEN,UNITS,INFO,SINFO,TER!949106,1,01.01.2012,6041,1,1,387934</t>
  </si>
  <si>
    <t>USER_DT_71632.VAL!POK,CALLVL,CALEN,UNITS,INFO,SINFO,TER!416604,1,01.01.2010,5475,1,1,387934</t>
  </si>
  <si>
    <t>USER_DT_71632.VAL!POK,CALLVL,CALEN,UNITS,INFO,SINFO,TER!416604,1,01.01.2011,5475,1,1,387934</t>
  </si>
  <si>
    <t>USER_DT_71632.VAL!POK,CALLVL,CALEN,UNITS,INFO,SINFO,TER!416604,1,01.01.2012,5475,1,1,387934</t>
  </si>
  <si>
    <t>USER_DT_71632.VAL!POK,CALLVL,CALEN,UNITS,INFO,SINFO,TER!430518,1,01.01.2010,5477,1,1,387934</t>
  </si>
  <si>
    <t>USER_DT_71632.VAL!POK,CALLVL,CALEN,UNITS,INFO,SINFO,TER!430518,1,01.01.2011,5477,1,1,387934</t>
  </si>
  <si>
    <t>USER_DT_71632.VAL!POK,CALLVL,CALEN,UNITS,INFO,SINFO,TER!430518,1,01.01.2012,5477,1,1,387934</t>
  </si>
  <si>
    <t>USER_DT_71632.VAL!POK,CALLVL,CALEN,UNITS,INFO,SINFO,TER!949108,1,01.01.2010,6041,1,1,387934</t>
  </si>
  <si>
    <t>USER_DT_71632.VAL!POK,CALLVL,CALEN,UNITS,INFO,SINFO,TER!949108,1,01.01.2011,6041,1,1,387934</t>
  </si>
  <si>
    <t>USER_DT_71632.VAL!POK,CALLVL,CALEN,UNITS,INFO,SINFO,TER!949108,1,01.01.2012,6041,1,1,387934</t>
  </si>
  <si>
    <t>USER_DT_71632.VAL!POK,CALLVL,CALEN,UNITS,INFO,SINFO,TER!430216,1,01.01.2010,5685,1,1,387934</t>
  </si>
  <si>
    <t>USER_DT_71632.VAL!POK,CALLVL,CALEN,UNITS,INFO,SINFO,TER!430216,1,01.01.2011,5685,1,1,387934</t>
  </si>
  <si>
    <t>USER_DT_71632.VAL!POK,CALLVL,CALEN,UNITS,INFO,SINFO,TER!430216,1,01.01.2012,5685,1,1,387934</t>
  </si>
  <si>
    <t>USER_DT_71632.VAL!POK,CALLVL,CALEN,UNITS,INFO,SINFO,TER!430522,1,01.01.2010,5687,1,1,387934</t>
  </si>
  <si>
    <t>USER_DT_71632.VAL!POK,CALLVL,CALEN,UNITS,INFO,SINFO,TER!430522,1,01.01.2011,5687,1,1,387934</t>
  </si>
  <si>
    <t>USER_DT_71632.VAL!POK,CALLVL,CALEN,UNITS,INFO,SINFO,TER!430522,1,01.01.2012,5687,1,1,387934</t>
  </si>
  <si>
    <t>USER_DT_71632.VAL!POK,CALLVL,CALEN,UNITS,INFO,SINFO,TER!430218,1,01.01.2010,5665,1,1,387934</t>
  </si>
  <si>
    <t>USER_DT_71632.VAL!POK,CALLVL,CALEN,UNITS,INFO,SINFO,TER!430218,1,01.01.2011,5665,1,1,387934</t>
  </si>
  <si>
    <t>USER_DT_71632.VAL!POK,CALLVL,CALEN,UNITS,INFO,SINFO,TER!430218,1,01.01.2012,5665,1,1,387934</t>
  </si>
  <si>
    <t>USER_DT_71632.VAL!POK,CALLVL,CALEN,UNITS,INFO,SINFO,TER!430524,1,01.01.2010,5665,1,1,387934</t>
  </si>
  <si>
    <t>USER_DT_71632.VAL!POK,CALLVL,CALEN,UNITS,INFO,SINFO,TER!430524,1,01.01.2011,5665,1,1,387934</t>
  </si>
  <si>
    <t>USER_DT_71632.VAL!POK,CALLVL,CALEN,UNITS,INFO,SINFO,TER!430524,1,01.01.2012,5665,1,1,387934</t>
  </si>
  <si>
    <t>USER_DT_71632.VAL!POK,CALLVL,CALEN,UNITS,INFO,SINFO,TER!430532,1,01.01.2010,5419,1,1,387934</t>
  </si>
  <si>
    <t>USER_DT_71632.VAL!POK,CALLVL,CALEN,UNITS,INFO,SINFO,TER!430532,1,01.01.2011,5419,1,1,387934</t>
  </si>
  <si>
    <t>USER_DT_71632.VAL!POK,CALLVL,CALEN,UNITS,INFO,SINFO,TER!430532,1,01.01.2012,5419,1,1,387934</t>
  </si>
  <si>
    <t>USER_DT_71632.VAL!POK,CALLVL,CALEN,UNITS,INFO,SINFO,TER!430220,1,01.01.2010,5475,1,1,387934</t>
  </si>
  <si>
    <t>USER_DT_71632.VAL!POK,CALLVL,CALEN,UNITS,INFO,SINFO,TER!430220,1,01.01.2011,5475,1,1,387934</t>
  </si>
  <si>
    <t>USER_DT_71632.VAL!POK,CALLVL,CALEN,UNITS,INFO,SINFO,TER!430220,1,01.01.2012,5475,1,1,387934</t>
  </si>
  <si>
    <t>USER_DT_71632.VAL!POK,CALLVL,CALEN,UNITS,INFO,SINFO,TER!430526,1,01.01.2010,5477,1,1,387934</t>
  </si>
  <si>
    <t>USER_DT_71632.VAL!POK,CALLVL,CALEN,UNITS,INFO,SINFO,TER!430526,1,01.01.2011,5477,1,1,387934</t>
  </si>
  <si>
    <t>USER_DT_71632.VAL!POK,CALLVL,CALEN,UNITS,INFO,SINFO,TER!430526,1,01.01.2012,5477,1,1,387934</t>
  </si>
  <si>
    <t>USER_DT_71632.VAL!POK,CALLVL,CALEN,UNITS,INFO,SINFO,TER!430222,1,01.01.2010,5475,1,1,387934</t>
  </si>
  <si>
    <t>USER_DT_71632.VAL!POK,CALLVL,CALEN,UNITS,INFO,SINFO,TER!430222,1,01.01.2011,5475,1,1,387934</t>
  </si>
  <si>
    <t>USER_DT_71632.VAL!POK,CALLVL,CALEN,UNITS,INFO,SINFO,TER!430222,1,01.01.2012,5475,1,1,387934</t>
  </si>
  <si>
    <t>USER_DT_71632.VAL!POK,CALLVL,CALEN,UNITS,INFO,SINFO,TER!430528,1,01.01.2010,5477,1,1,387934</t>
  </si>
  <si>
    <t>USER_DT_71632.VAL!POK,CALLVL,CALEN,UNITS,INFO,SINFO,TER!430528,1,01.01.2011,5477,1,1,387934</t>
  </si>
  <si>
    <t>USER_DT_71632.VAL!POK,CALLVL,CALEN,UNITS,INFO,SINFO,TER!430528,1,01.01.2012,5477,1,1,387934</t>
  </si>
  <si>
    <t>USER_DT_71632.VAL!POK,CALLVL,CALEN,UNITS,INFO,SINFO,TER!430224,1,01.01.2010,5475,1,1,387934</t>
  </si>
  <si>
    <t>USER_DT_71632.VAL!POK,CALLVL,CALEN,UNITS,INFO,SINFO,TER!430224,1,01.01.2011,5475,1,1,387934</t>
  </si>
  <si>
    <t>USER_DT_71632.VAL!POK,CALLVL,CALEN,UNITS,INFO,SINFO,TER!430224,1,01.01.2012,5475,1,1,387934</t>
  </si>
  <si>
    <t>USER_DT_71632.VAL!POK,CALLVL,CALEN,UNITS,INFO,SINFO,TER!430530,1,01.01.2010,5477,1,1,387934</t>
  </si>
  <si>
    <t>USER_DT_71632.VAL!POK,CALLVL,CALEN,UNITS,INFO,SINFO,TER!430530,1,01.01.2011,5477,1,1,387934</t>
  </si>
  <si>
    <t>USER_DT_71632.VAL!POK,CALLVL,CALEN,UNITS,INFO,SINFO,TER!430530,1,01.01.2012,5477,1,1,387934</t>
  </si>
  <si>
    <t>USER_DT_71632.VAL!POK,CALLVL,CALEN,UNITS,INFO,SINFO,TER!30874168,1,01.01.2013,55589,3,1,387934</t>
  </si>
  <si>
    <t>USER_DT_71632.VAL!POK,CALLVL,CALEN,UNITS,INFO,SINFO,TER!30874168,1,01.01.2014,55589,3,1,387934</t>
  </si>
  <si>
    <t>USER_DT_71632.VAL!POK,CALLVL,CALEN,UNITS,INFO,SINFO,TER!30874168,1,01.01.2015,55589,3,1,387934</t>
  </si>
  <si>
    <t>USER_DT_71632.VAL!POK,CALLVL,CALEN,UNITS,INFO,SINFO,TER!430282,1,01.01.2013,5967,3,1,387934</t>
  </si>
  <si>
    <t>USER_DT_71632.VAL!POK,CALLVL,CALEN,UNITS,INFO,SINFO,TER!430282,1,01.01.2014,5967,3,1,387934</t>
  </si>
  <si>
    <t>USER_DT_71632.VAL!POK,CALLVL,CALEN,UNITS,INFO,SINFO,TER!430282,1,01.01.2015,5967,3,1,387934</t>
  </si>
  <si>
    <t>USER_DT_71632.VAL!POK,CALLVL,CALEN,UNITS,INFO,SINFO,TER!58686,1,01.01.2013,6015,3,1,387934</t>
  </si>
  <si>
    <t>USER_DT_71632.VAL!POK,CALLVL,CALEN,UNITS,INFO,SINFO,TER!58686,1,01.01.2014,6015,3,1,387934</t>
  </si>
  <si>
    <t>USER_DT_71632.VAL!POK,CALLVL,CALEN,UNITS,INFO,SINFO,TER!58686,1,01.01.2015,6015,3,1,387934</t>
  </si>
  <si>
    <t>USER_DT_71632.VAL!POK,CALLVL,CALEN,UNITS,INFO,SINFO,TER!15863,1,01.01.2013,6041,3,1,387934</t>
  </si>
  <si>
    <t>USER_DT_71632.VAL!POK,CALLVL,CALEN,UNITS,INFO,SINFO,TER!15863,1,01.01.2014,6041,3,1,387934</t>
  </si>
  <si>
    <t>USER_DT_71632.VAL!POK,CALLVL,CALEN,UNITS,INFO,SINFO,TER!15863,1,01.01.2015,6041,3,1,387934</t>
  </si>
  <si>
    <t>USER_DT_71632.VAL!POK,CALLVL,CALEN,UNITS,INFO,SINFO,TER!412867,1,01.01.2013,6041,3,1,387934</t>
  </si>
  <si>
    <t>USER_DT_71632.VAL!POK,CALLVL,CALEN,UNITS,INFO,SINFO,TER!412867,1,01.01.2014,6041,3,1,387934</t>
  </si>
  <si>
    <t>USER_DT_71632.VAL!POK,CALLVL,CALEN,UNITS,INFO,SINFO,TER!412867,1,01.01.2015,6041,3,1,387934</t>
  </si>
  <si>
    <t>USER_DT_71632.VAL!POK,CALLVL,CALEN,UNITS,INFO,SINFO,TER!58440,1,01.01.2013,5837,3,1,387934</t>
  </si>
  <si>
    <t>USER_DT_71632.VAL!POK,CALLVL,CALEN,UNITS,INFO,SINFO,TER!58440,1,01.01.2014,5837,3,1,387934</t>
  </si>
  <si>
    <t>USER_DT_71632.VAL!POK,CALLVL,CALEN,UNITS,INFO,SINFO,TER!58440,1,01.01.2015,5837,3,1,387934</t>
  </si>
  <si>
    <t>USER_DT_71632.VAL!POK,CALLVL,CALEN,UNITS,INFO,SINFO,TER!430634,1,01.01.2013,5837,3,1,387934</t>
  </si>
  <si>
    <t>USER_DT_71632.VAL!POK,CALLVL,CALEN,UNITS,INFO,SINFO,TER!430634,1,01.01.2014,5837,3,1,387934</t>
  </si>
  <si>
    <t>USER_DT_71632.VAL!POK,CALLVL,CALEN,UNITS,INFO,SINFO,TER!430634,1,01.01.2015,5837,3,1,387934</t>
  </si>
  <si>
    <t>USER_DT_71632.VAL!POK,CALLVL,CALEN,UNITS,INFO,SINFO,TER!310745,1,01.01.2013,6015,3,1,387934</t>
  </si>
  <si>
    <t>USER_DT_71632.VAL!POK,CALLVL,CALEN,UNITS,INFO,SINFO,TER!310745,1,01.01.2014,6015,3,1,387934</t>
  </si>
  <si>
    <t>USER_DT_71632.VAL!POK,CALLVL,CALEN,UNITS,INFO,SINFO,TER!310745,1,01.01.2015,6015,3,1,387934</t>
  </si>
  <si>
    <t>USER_DT_71632.VAL!POK,CALLVL,CALEN,UNITS,INFO,SINFO,TER!412870,1,01.01.2013,5427,3,1,387934</t>
  </si>
  <si>
    <t>USER_DT_71632.VAL!POK,CALLVL,CALEN,UNITS,INFO,SINFO,TER!412870,1,01.01.2014,5427,3,1,387934</t>
  </si>
  <si>
    <t>USER_DT_71632.VAL!POK,CALLVL,CALEN,UNITS,INFO,SINFO,TER!412870,1,01.01.2015,5427,3,1,387934</t>
  </si>
  <si>
    <t>USER_DT_71632.VAL!POK,CALLVL,CALEN,UNITS,INFO,SINFO,TER!430612,1,01.01.2013,5427,3,1,387934</t>
  </si>
  <si>
    <t>USER_DT_71632.VAL!POK,CALLVL,CALEN,UNITS,INFO,SINFO,TER!430612,1,01.01.2014,5427,3,1,387934</t>
  </si>
  <si>
    <t>USER_DT_71632.VAL!POK,CALLVL,CALEN,UNITS,INFO,SINFO,TER!430612,1,01.01.2015,5427,3,1,387934</t>
  </si>
  <si>
    <t>USER_DT_71632.VAL!POK,CALLVL,CALEN,UNITS,INFO,SINFO,TER!30874158,1,01.01.2013,6015,3,1,387934</t>
  </si>
  <si>
    <t>USER_DT_71632.VAL!POK,CALLVL,CALEN,UNITS,INFO,SINFO,TER!30874158,1,01.01.2014,6015,3,1,387934</t>
  </si>
  <si>
    <t>USER_DT_71632.VAL!POK,CALLVL,CALEN,UNITS,INFO,SINFO,TER!30874158,1,01.01.2015,6015,3,1,387934</t>
  </si>
  <si>
    <t>USER_DT_71778.VAL!POK,CALLVL,CALEN,UNITS,OKVED,TER,SINFO,INFO!412879,1,01.01.2013,5967,18,387934,1,3</t>
  </si>
  <si>
    <t>USER_DT_71778.VAL!POK,CALLVL,CALEN,UNITS,OKVED,TER,SINFO,INFO!412879,1,01.01.2014,5967,18,387934,1,3</t>
  </si>
  <si>
    <t>USER_DT_71778.VAL!POK,CALLVL,CALEN,UNITS,OKVED,TER,SINFO,INFO!412879,1,01.01.2015,5967,18,387934,1,3</t>
  </si>
  <si>
    <t>USER_DT_71778.VAL!POK,CALLVL,CALEN,UNITS,OKVED,TER,SINFO,INFO!412882,1,01.01.2013,5967,18,387934,1,3</t>
  </si>
  <si>
    <t>USER_DT_71778.VAL!POK,CALLVL,CALEN,UNITS,OKVED,TER,SINFO,INFO!412882,1,01.01.2014,5967,18,387934,1,3</t>
  </si>
  <si>
    <t>USER_DT_71778.VAL!POK,CALLVL,CALEN,UNITS,OKVED,TER,SINFO,INFO!412882,1,01.01.2015,5967,18,387934,1,3</t>
  </si>
  <si>
    <t>USER_DT_71632.VAL!POK,CALLVL,CALEN,UNITS,INFO,SINFO,TER!369058,1,01.01.2013,6015,3,1,387934</t>
  </si>
  <si>
    <t>USER_DT_71632.VAL!POK,CALLVL,CALEN,UNITS,INFO,SINFO,TER!369058,1,01.01.2014,6015,3,1,387934</t>
  </si>
  <si>
    <t>USER_DT_71632.VAL!POK,CALLVL,CALEN,UNITS,INFO,SINFO,TER!369058,1,01.01.2015,6015,3,1,387934</t>
  </si>
  <si>
    <t>USER_DT_71632.VAL!POK,CALLVL,CALEN,UNITS,INFO,SINFO,TER!430274,1,01.01.2013,5385,3,1,387934</t>
  </si>
  <si>
    <t>USER_DT_71632.VAL!POK,CALLVL,CALEN,UNITS,INFO,SINFO,TER!430274,1,01.01.2014,5385,3,1,387934</t>
  </si>
  <si>
    <t>USER_DT_71632.VAL!POK,CALLVL,CALEN,UNITS,INFO,SINFO,TER!430274,1,01.01.2015,5385,3,1,387934</t>
  </si>
  <si>
    <t>USER_DT_71632.VAL!POK,CALLVL,CALEN,UNITS,INFO,SINFO,TER!412849,1,01.01.2013,5385,3,1,387934</t>
  </si>
  <si>
    <t>USER_DT_71632.VAL!POK,CALLVL,CALEN,UNITS,INFO,SINFO,TER!412849,1,01.01.2014,5385,3,1,387934</t>
  </si>
  <si>
    <t>USER_DT_71632.VAL!POK,CALLVL,CALEN,UNITS,INFO,SINFO,TER!412849,1,01.01.2015,5385,3,1,387934</t>
  </si>
  <si>
    <t>USER_DT_71632.VAL!POK,CALLVL,CALEN,UNITS,INFO,SINFO,TER!310703,1,01.01.2013,6015,3,1,387934</t>
  </si>
  <si>
    <t>USER_DT_71632.VAL!POK,CALLVL,CALEN,UNITS,INFO,SINFO,TER!310703,1,01.01.2014,6015,3,1,387934</t>
  </si>
  <si>
    <t>USER_DT_71632.VAL!POK,CALLVL,CALEN,UNITS,INFO,SINFO,TER!310703,1,01.01.2015,6015,3,1,387934</t>
  </si>
  <si>
    <t>USER_DT_71632.VAL!POK,CALLVL,CALEN,UNITS,INFO,SINFO,TER!412852,1,01.01.2013,6041,3,1,387934</t>
  </si>
  <si>
    <t>USER_DT_71632.VAL!POK,CALLVL,CALEN,UNITS,INFO,SINFO,TER!412852,1,01.01.2014,6041,3,1,387934</t>
  </si>
  <si>
    <t>USER_DT_71632.VAL!POK,CALLVL,CALEN,UNITS,INFO,SINFO,TER!412852,1,01.01.2015,6041,3,1,387934</t>
  </si>
  <si>
    <t>USER_DT_71632.VAL!POK,CALLVL,CALEN,UNITS,INFO,SINFO,TER!389127,1,01.01.2013,5837,3,1,387934</t>
  </si>
  <si>
    <t>USER_DT_71632.VAL!POK,CALLVL,CALEN,UNITS,INFO,SINFO,TER!389127,1,01.01.2014,5837,3,1,387934</t>
  </si>
  <si>
    <t>USER_DT_71632.VAL!POK,CALLVL,CALEN,UNITS,INFO,SINFO,TER!389127,1,01.01.2015,5837,3,1,387934</t>
  </si>
  <si>
    <t>USER_DT_71632.VAL!POK,CALLVL,CALEN,UNITS,INFO,SINFO,TER!389130,1,01.01.2013,5837,3,1,387934</t>
  </si>
  <si>
    <t>USER_DT_71632.VAL!POK,CALLVL,CALEN,UNITS,INFO,SINFO,TER!389130,1,01.01.2014,5837,3,1,387934</t>
  </si>
  <si>
    <t>USER_DT_71632.VAL!POK,CALLVL,CALEN,UNITS,INFO,SINFO,TER!389130,1,01.01.2015,5837,3,1,387934</t>
  </si>
  <si>
    <t>USER_DT_71632.VAL!POK,CALLVL,CALEN,UNITS,INFO,SINFO,TER!413357,1,01.01.2013,5837,3,1,387934</t>
  </si>
  <si>
    <t>USER_DT_71632.VAL!POK,CALLVL,CALEN,UNITS,INFO,SINFO,TER!413357,1,01.01.2014,5837,3,1,387934</t>
  </si>
  <si>
    <t>USER_DT_71632.VAL!POK,CALLVL,CALEN,UNITS,INFO,SINFO,TER!413357,1,01.01.2015,5837,3,1,387934</t>
  </si>
  <si>
    <t>USER_DT_71632.VAL!POK,CALLVL,CALEN,UNITS,INFO,SINFO,TER!389133,1,01.01.2013,5837,3,1,387934</t>
  </si>
  <si>
    <t>USER_DT_71632.VAL!POK,CALLVL,CALEN,UNITS,INFO,SINFO,TER!389133,1,01.01.2014,5837,3,1,387934</t>
  </si>
  <si>
    <t>USER_DT_71632.VAL!POK,CALLVL,CALEN,UNITS,INFO,SINFO,TER!389133,1,01.01.2015,5837,3,1,387934</t>
  </si>
  <si>
    <t>USER_DT_71632.VAL!POK,CALLVL,CALEN,UNITS,INFO,SINFO,TER!406848,1,01.01.2013,5837,3,1,387934</t>
  </si>
  <si>
    <t>USER_DT_71632.VAL!POK,CALLVL,CALEN,UNITS,INFO,SINFO,TER!406848,1,01.01.2014,5837,3,1,387934</t>
  </si>
  <si>
    <t>USER_DT_71632.VAL!POK,CALLVL,CALEN,UNITS,INFO,SINFO,TER!406848,1,01.01.2015,5837,3,1,387934</t>
  </si>
  <si>
    <t>USER_DT_71632.VAL!POK,CALLVL,CALEN,UNITS,INFO,SINFO,TER!406845,1,01.01.2013,5837,3,1,387934</t>
  </si>
  <si>
    <t>USER_DT_71632.VAL!POK,CALLVL,CALEN,UNITS,INFO,SINFO,TER!406845,1,01.01.2014,5837,3,1,387934</t>
  </si>
  <si>
    <t>USER_DT_71632.VAL!POK,CALLVL,CALEN,UNITS,INFO,SINFO,TER!406845,1,01.01.2015,5837,3,1,387934</t>
  </si>
  <si>
    <t>USER_DT_71632.VAL!POK,CALLVL,CALEN,UNITS,INFO,SINFO,TER!30870762,1,01.01.2013,6015,3,1,387934</t>
  </si>
  <si>
    <t>USER_DT_71632.VAL!POK,CALLVL,CALEN,UNITS,INFO,SINFO,TER!30870762,1,01.01.2014,6015,3,1,387934</t>
  </si>
  <si>
    <t>USER_DT_71632.VAL!POK,CALLVL,CALEN,UNITS,INFO,SINFO,TER!30870762,1,01.01.2015,6015,3,1,387934</t>
  </si>
  <si>
    <t>USER_DT_71632.VAL!POK,CALLVL,CALEN,UNITS,INFO,SINFO,TER!30870764,1,01.01.2013,6041,3,1,387934</t>
  </si>
  <si>
    <t>USER_DT_71632.VAL!POK,CALLVL,CALEN,UNITS,INFO,SINFO,TER!30870764,1,01.01.2014,6041,3,1,387934</t>
  </si>
  <si>
    <t>USER_DT_71632.VAL!POK,CALLVL,CALEN,UNITS,INFO,SINFO,TER!30870764,1,01.01.2015,6041,3,1,387934</t>
  </si>
  <si>
    <t>USER_DT_71632.VAL!POK,CALLVL,CALEN,UNITS,INFO,SINFO,TER!430312,1,01.01.2013,6041,3,1,387934</t>
  </si>
  <si>
    <t>USER_DT_71632.VAL!POK,CALLVL,CALEN,UNITS,INFO,SINFO,TER!430312,1,01.01.2014,6041,3,1,387934</t>
  </si>
  <si>
    <t>USER_DT_71632.VAL!POK,CALLVL,CALEN,UNITS,INFO,SINFO,TER!430312,1,01.01.2015,6041,3,1,387934</t>
  </si>
  <si>
    <t>USER_DT_71632.VAL!POK,CALLVL,CALEN,UNITS,INFO,SINFO,TER!430200,1,01.01.2013,6015,3,1,387934</t>
  </si>
  <si>
    <t>USER_DT_71632.VAL!POK,CALLVL,CALEN,UNITS,INFO,SINFO,TER!430200,1,01.01.2014,6015,3,1,387934</t>
  </si>
  <si>
    <t>USER_DT_71632.VAL!POK,CALLVL,CALEN,UNITS,INFO,SINFO,TER!430200,1,01.01.2015,6015,3,1,387934</t>
  </si>
  <si>
    <t>USER_DT_71632.VAL!POK,CALLVL,CALEN,UNITS,INFO,SINFO,TER!430314,1,01.01.2013,6041,3,1,387934</t>
  </si>
  <si>
    <t>USER_DT_71632.VAL!POK,CALLVL,CALEN,UNITS,INFO,SINFO,TER!430314,1,01.01.2014,6041,3,1,387934</t>
  </si>
  <si>
    <t>USER_DT_71632.VAL!POK,CALLVL,CALEN,UNITS,INFO,SINFO,TER!430314,1,01.01.2015,6041,3,1,387934</t>
  </si>
  <si>
    <t>USER_DT_71632.VAL!POK,CALLVL,CALEN,UNITS,INFO,SINFO,TER!30874159,1,01.01.2013,6015,3,1,387934</t>
  </si>
  <si>
    <t>USER_DT_71632.VAL!POK,CALLVL,CALEN,UNITS,INFO,SINFO,TER!30874159,1,01.01.2014,6015,3,1,387934</t>
  </si>
  <si>
    <t>USER_DT_71632.VAL!POK,CALLVL,CALEN,UNITS,INFO,SINFO,TER!30874159,1,01.01.2015,6015,3,1,387934</t>
  </si>
  <si>
    <t>USER_DT_71632.VAL!POK,CALLVL,CALEN,UNITS,INFO,SINFO,TER!430204,1,01.01.2013,5967,3,1,387934</t>
  </si>
  <si>
    <t>USER_DT_71632.VAL!POK,CALLVL,CALEN,UNITS,INFO,SINFO,TER!430204,1,01.01.2014,5967,3,1,387934</t>
  </si>
  <si>
    <t>USER_DT_71632.VAL!POK,CALLVL,CALEN,UNITS,INFO,SINFO,TER!430204,1,01.01.2015,5967,3,1,387934</t>
  </si>
  <si>
    <t>USER_DT_71632.VAL!POK,CALLVL,CALEN,UNITS,INFO,SINFO,TER!412998,1,01.01.2013,5967,3,1,387934</t>
  </si>
  <si>
    <t>USER_DT_71632.VAL!POK,CALLVL,CALEN,UNITS,INFO,SINFO,TER!412998,1,01.01.2014,5967,3,1,387934</t>
  </si>
  <si>
    <t>USER_DT_71632.VAL!POK,CALLVL,CALEN,UNITS,INFO,SINFO,TER!412998,1,01.01.2015,5967,3,1,387934</t>
  </si>
  <si>
    <t>USER_DT_71632.VAL!POK,CALLVL,CALEN,UNITS,INFO,SINFO,TER!416398,1,01.01.2013,6015,3,1,387934</t>
  </si>
  <si>
    <t>USER_DT_71632.VAL!POK,CALLVL,CALEN,UNITS,INFO,SINFO,TER!416398,1,01.01.2014,6015,3,1,387934</t>
  </si>
  <si>
    <t>USER_DT_71632.VAL!POK,CALLVL,CALEN,UNITS,INFO,SINFO,TER!416398,1,01.01.2015,6015,3,1,387934</t>
  </si>
  <si>
    <t>USER_DT_71632.VAL!POK,CALLVL,CALEN,UNITS,INFO,SINFO,TER!30874160,1,01.01.2013,6015,3,1,387934</t>
  </si>
  <si>
    <t>USER_DT_71632.VAL!POK,CALLVL,CALEN,UNITS,INFO,SINFO,TER!30874160,1,01.01.2014,6015,3,1,387934</t>
  </si>
  <si>
    <t>USER_DT_71632.VAL!POK,CALLVL,CALEN,UNITS,INFO,SINFO,TER!30874160,1,01.01.2015,6015,3,1,387934</t>
  </si>
  <si>
    <t>USER_DT_71632.VAL!POK,CALLVL,CALEN,UNITS,INFO,SINFO,TER!413249,1,01.01.2013,6041,3,1,387934</t>
  </si>
  <si>
    <t>USER_DT_71632.VAL!POK,CALLVL,CALEN,UNITS,INFO,SINFO,TER!413249,1,01.01.2014,6041,3,1,387934</t>
  </si>
  <si>
    <t>USER_DT_71632.VAL!POK,CALLVL,CALEN,UNITS,INFO,SINFO,TER!413249,1,01.01.2015,6041,3,1,387934</t>
  </si>
  <si>
    <t>USER_DT_71632.VAL!POK,CALLVL,CALEN,UNITS,INFO,SINFO,TER!413274,1,01.01.2013,6041,3,1,387934</t>
  </si>
  <si>
    <t>USER_DT_71632.VAL!POK,CALLVL,CALEN,UNITS,INFO,SINFO,TER!413274,1,01.01.2014,6041,3,1,387934</t>
  </si>
  <si>
    <t>USER_DT_71632.VAL!POK,CALLVL,CALEN,UNITS,INFO,SINFO,TER!413274,1,01.01.2015,6041,3,1,387934</t>
  </si>
  <si>
    <t>USER_DT_71632.VAL!POK,CALLVL,CALEN,UNITS,INFO,SINFO,TER!30870766,1,01.01.2013,6015,3,1,387934</t>
  </si>
  <si>
    <t>USER_DT_71632.VAL!POK,CALLVL,CALEN,UNITS,INFO,SINFO,TER!30870766,1,01.01.2014,6015,3,1,387934</t>
  </si>
  <si>
    <t>USER_DT_71632.VAL!POK,CALLVL,CALEN,UNITS,INFO,SINFO,TER!30870766,1,01.01.2015,6015,3,1,387934</t>
  </si>
  <si>
    <t>USER_DT_71632.VAL!POK,CALLVL,CALEN,UNITS,INFO,SINFO,TER!30870768,1,01.01.2013,5967,3,1,387934</t>
  </si>
  <si>
    <t>USER_DT_71632.VAL!POK,CALLVL,CALEN,UNITS,INFO,SINFO,TER!30870768,1,01.01.2014,5967,3,1,387934</t>
  </si>
  <si>
    <t>USER_DT_71632.VAL!POK,CALLVL,CALEN,UNITS,INFO,SINFO,TER!30870768,1,01.01.2015,5967,3,1,387934</t>
  </si>
  <si>
    <t>USER_DT_71632.VAL!POK,CALLVL,CALEN,UNITS,INFO,SINFO,TER!413539,1,01.01.2013,5967,3,1,387934</t>
  </si>
  <si>
    <t>USER_DT_71632.VAL!POK,CALLVL,CALEN,UNITS,INFO,SINFO,TER!413539,1,01.01.2014,5967,3,1,387934</t>
  </si>
  <si>
    <t>USER_DT_71632.VAL!POK,CALLVL,CALEN,UNITS,INFO,SINFO,TER!413539,1,01.01.2015,5967,3,1,387934</t>
  </si>
  <si>
    <t>USER_DT_71632.VAL!POK,CALLVL,CALEN,UNITS,INFO,SINFO,TER!413542,1,01.01.2013,5967,3,1,387934</t>
  </si>
  <si>
    <t>USER_DT_71632.VAL!POK,CALLVL,CALEN,UNITS,INFO,SINFO,TER!413542,1,01.01.2014,5967,3,1,387934</t>
  </si>
  <si>
    <t>USER_DT_71632.VAL!POK,CALLVL,CALEN,UNITS,INFO,SINFO,TER!413542,1,01.01.2015,5967,3,1,387934</t>
  </si>
  <si>
    <t>USER_DT_71632.VAL!POK,CALLVL,CALEN,UNITS,INFO,SINFO,TER!30874161,1,01.01.2013,6015,3,1,387934</t>
  </si>
  <si>
    <t>USER_DT_71632.VAL!POK,CALLVL,CALEN,UNITS,INFO,SINFO,TER!30874161,1,01.01.2014,6015,3,1,387934</t>
  </si>
  <si>
    <t>USER_DT_71632.VAL!POK,CALLVL,CALEN,UNITS,INFO,SINFO,TER!30874161,1,01.01.2015,6015,3,1,387934</t>
  </si>
  <si>
    <t>USER_DT_71632.VAL!POK,CALLVL,CALEN,UNITS,INFO,SINFO,TER!413257,1,01.01.2013,5967,3,1,387934</t>
  </si>
  <si>
    <t>USER_DT_71632.VAL!POK,CALLVL,CALEN,UNITS,INFO,SINFO,TER!413257,1,01.01.2014,5967,3,1,387934</t>
  </si>
  <si>
    <t>USER_DT_71632.VAL!POK,CALLVL,CALEN,UNITS,INFO,SINFO,TER!413257,1,01.01.2015,5967,3,1,387934</t>
  </si>
  <si>
    <t>USER_DT_71632.VAL!POK,CALLVL,CALEN,UNITS,INFO,SINFO,TER!58486,1,01.01.2013,6015,3,1,387934</t>
  </si>
  <si>
    <t>USER_DT_71632.VAL!POK,CALLVL,CALEN,UNITS,INFO,SINFO,TER!58486,1,01.01.2014,6015,3,1,387934</t>
  </si>
  <si>
    <t>USER_DT_71632.VAL!POK,CALLVL,CALEN,UNITS,INFO,SINFO,TER!58486,1,01.01.2015,6015,3,1,387934</t>
  </si>
  <si>
    <t>USER_DT_71632.VAL!POK,CALLVL,CALEN,UNITS,INFO,SINFO,TER!430464,1,01.01.2013,6041,3,1,387934</t>
  </si>
  <si>
    <t>USER_DT_71632.VAL!POK,CALLVL,CALEN,UNITS,INFO,SINFO,TER!430464,1,01.01.2014,6041,3,1,387934</t>
  </si>
  <si>
    <t>USER_DT_71632.VAL!POK,CALLVL,CALEN,UNITS,INFO,SINFO,TER!430464,1,01.01.2015,6041,3,1,387934</t>
  </si>
  <si>
    <t>USER_DT_71632.VAL!POK,CALLVL,CALEN,UNITS,INFO,SINFO,TER!413323,1,01.01.2013,6041,3,1,387934</t>
  </si>
  <si>
    <t>USER_DT_71632.VAL!POK,CALLVL,CALEN,UNITS,INFO,SINFO,TER!413323,1,01.01.2014,6041,3,1,387934</t>
  </si>
  <si>
    <t>USER_DT_71632.VAL!POK,CALLVL,CALEN,UNITS,INFO,SINFO,TER!413323,1,01.01.2015,6041,3,1,387934</t>
  </si>
  <si>
    <t>USER_DT_71632.VAL!POK,CALLVL,CALEN,UNITS,INFO,SINFO,TER!413326,1,01.01.2013,6041,3,1,387934</t>
  </si>
  <si>
    <t>USER_DT_71632.VAL!POK,CALLVL,CALEN,UNITS,INFO,SINFO,TER!413326,1,01.01.2014,6041,3,1,387934</t>
  </si>
  <si>
    <t>USER_DT_71632.VAL!POK,CALLVL,CALEN,UNITS,INFO,SINFO,TER!413326,1,01.01.2015,6041,3,1,387934</t>
  </si>
  <si>
    <t>USER_DT_71632.VAL!POK,CALLVL,CALEN,UNITS,INFO,SINFO,TER!30821917,1,01.01.2013,6015,3,1,387934</t>
  </si>
  <si>
    <t>USER_DT_71632.VAL!POK,CALLVL,CALEN,UNITS,INFO,SINFO,TER!30821917,1,01.01.2014,6015,3,1,387934</t>
  </si>
  <si>
    <t>USER_DT_71632.VAL!POK,CALLVL,CALEN,UNITS,INFO,SINFO,TER!30821917,1,01.01.2015,6015,3,1,387934</t>
  </si>
  <si>
    <t>USER_DT_71632.VAL!POK,CALLVL,CALEN,UNITS,INFO,SINFO,TER!30870770,1,01.01.2013,6041,3,1,387934</t>
  </si>
  <si>
    <t>USER_DT_71632.VAL!POK,CALLVL,CALEN,UNITS,INFO,SINFO,TER!30870770,1,01.01.2014,6041,3,1,387934</t>
  </si>
  <si>
    <t>USER_DT_71632.VAL!POK,CALLVL,CALEN,UNITS,INFO,SINFO,TER!30870770,1,01.01.2015,6041,3,1,387934</t>
  </si>
  <si>
    <t>USER_DT_71632.VAL!POK,CALLVL,CALEN,UNITS,INFO,SINFO,TER!30870832,1,01.01.2013,5839,3,1,387934</t>
  </si>
  <si>
    <t>USER_DT_71632.VAL!POK,CALLVL,CALEN,UNITS,INFO,SINFO,TER!30870832,1,01.01.2014,5839,3,1,387934</t>
  </si>
  <si>
    <t>USER_DT_71632.VAL!POK,CALLVL,CALEN,UNITS,INFO,SINFO,TER!30870832,1,01.01.2015,5839,3,1,387934</t>
  </si>
  <si>
    <t>USER_DT_71632.VAL!POK,CALLVL,CALEN,UNITS,INFO,SINFO,TER!58734,1,01.01.2013,5839,3,1,387934</t>
  </si>
  <si>
    <t>USER_DT_71632.VAL!POK,CALLVL,CALEN,UNITS,INFO,SINFO,TER!58734,1,01.01.2014,5839,3,1,387934</t>
  </si>
  <si>
    <t>USER_DT_71632.VAL!POK,CALLVL,CALEN,UNITS,INFO,SINFO,TER!58734,1,01.01.2015,5839,3,1,387934</t>
  </si>
  <si>
    <t>USER_DT_71632.VAL!POK,CALLVL,CALEN,UNITS,INFO,SINFO,TER!949082,1,01.01.2013,5839,3,1,387934</t>
  </si>
  <si>
    <t>USER_DT_71632.VAL!POK,CALLVL,CALEN,UNITS,INFO,SINFO,TER!949082,1,01.01.2014,5839,3,1,387934</t>
  </si>
  <si>
    <t>USER_DT_71632.VAL!POK,CALLVL,CALEN,UNITS,INFO,SINFO,TER!949082,1,01.01.2015,5839,3,1,387934</t>
  </si>
  <si>
    <t>USER_DT_71632.VAL!POK,CALLVL,CALEN,UNITS,INFO,SINFO,TER!949083,1,01.01.2013,5839,3,1,387934</t>
  </si>
  <si>
    <t>USER_DT_71632.VAL!POK,CALLVL,CALEN,UNITS,INFO,SINFO,TER!949083,1,01.01.2014,5839,3,1,387934</t>
  </si>
  <si>
    <t>USER_DT_71632.VAL!POK,CALLVL,CALEN,UNITS,INFO,SINFO,TER!949083,1,01.01.2015,5839,3,1,387934</t>
  </si>
  <si>
    <t>USER_DT_71632.VAL!POK,CALLVL,CALEN,UNITS,INFO,SINFO,TER!30874162,1,01.01.2013,6015,3,1,387934</t>
  </si>
  <si>
    <t>USER_DT_71632.VAL!POK,CALLVL,CALEN,UNITS,INFO,SINFO,TER!30874162,1,01.01.2014,6015,3,1,387934</t>
  </si>
  <si>
    <t>USER_DT_71632.VAL!POK,CALLVL,CALEN,UNITS,INFO,SINFO,TER!30874162,1,01.01.2015,6015,3,1,387934</t>
  </si>
  <si>
    <t>USER_DT_71632.VAL!POK,CALLVL,CALEN,UNITS,INFO,SINFO,TER!412994,1,01.01.2013,6041,3,1,387934</t>
  </si>
  <si>
    <t>USER_DT_71632.VAL!POK,CALLVL,CALEN,UNITS,INFO,SINFO,TER!412994,1,01.01.2014,6041,3,1,387934</t>
  </si>
  <si>
    <t>USER_DT_71632.VAL!POK,CALLVL,CALEN,UNITS,INFO,SINFO,TER!412994,1,01.01.2015,6041,3,1,387934</t>
  </si>
  <si>
    <t>USER_DT_71632.VAL!POK,CALLVL,CALEN,UNITS,INFO,SINFO,TER!949090,1,01.01.2013,6041,3,1,387934</t>
  </si>
  <si>
    <t>USER_DT_71632.VAL!POK,CALLVL,CALEN,UNITS,INFO,SINFO,TER!949090,1,01.01.2014,6041,3,1,387934</t>
  </si>
  <si>
    <t>USER_DT_71632.VAL!POK,CALLVL,CALEN,UNITS,INFO,SINFO,TER!949090,1,01.01.2015,6041,3,1,387934</t>
  </si>
  <si>
    <t>USER_DT_71632.VAL!POK,CALLVL,CALEN,UNITS,INFO,SINFO,TER!949091,1,01.01.2013,6041,3,1,387934</t>
  </si>
  <si>
    <t>USER_DT_71632.VAL!POK,CALLVL,CALEN,UNITS,INFO,SINFO,TER!949091,1,01.01.2014,6041,3,1,387934</t>
  </si>
  <si>
    <t>USER_DT_71632.VAL!POK,CALLVL,CALEN,UNITS,INFO,SINFO,TER!949091,1,01.01.2015,6041,3,1,387934</t>
  </si>
  <si>
    <t>USER_DT_71632.VAL!POK,CALLVL,CALEN,UNITS,INFO,SINFO,TER!949092,1,01.01.2013,6041,3,1,387934</t>
  </si>
  <si>
    <t>USER_DT_71632.VAL!POK,CALLVL,CALEN,UNITS,INFO,SINFO,TER!949092,1,01.01.2014,6041,3,1,387934</t>
  </si>
  <si>
    <t>USER_DT_71632.VAL!POK,CALLVL,CALEN,UNITS,INFO,SINFO,TER!949092,1,01.01.2015,6041,3,1,387934</t>
  </si>
  <si>
    <t>USER_DT_71632.VAL!POK,CALLVL,CALEN,UNITS,INFO,SINFO,TER!412991,1,01.01.2013,6041,3,1,387934</t>
  </si>
  <si>
    <t>USER_DT_71632.VAL!POK,CALLVL,CALEN,UNITS,INFO,SINFO,TER!412991,1,01.01.2014,6041,3,1,387934</t>
  </si>
  <si>
    <t>USER_DT_71632.VAL!POK,CALLVL,CALEN,UNITS,INFO,SINFO,TER!412991,1,01.01.2015,6041,3,1,387934</t>
  </si>
  <si>
    <t>USER_DT_71632.VAL!POK,CALLVL,CALEN,UNITS,INFO,SINFO,TER!430264,1,01.01.2013,6015,3,1,387934</t>
  </si>
  <si>
    <t>USER_DT_71632.VAL!POK,CALLVL,CALEN,UNITS,INFO,SINFO,TER!430264,1,01.01.2014,6015,3,1,387934</t>
  </si>
  <si>
    <t>USER_DT_71632.VAL!POK,CALLVL,CALEN,UNITS,INFO,SINFO,TER!430264,1,01.01.2015,6015,3,1,387934</t>
  </si>
  <si>
    <t>USER_DT_71632.VAL!POK,CALLVL,CALEN,UNITS,INFO,SINFO,TER!430346,1,01.01.2013,5967,3,1,387934</t>
  </si>
  <si>
    <t>USER_DT_71632.VAL!POK,CALLVL,CALEN,UNITS,INFO,SINFO,TER!430346,1,01.01.2014,5967,3,1,387934</t>
  </si>
  <si>
    <t>USER_DT_71632.VAL!POK,CALLVL,CALEN,UNITS,INFO,SINFO,TER!430346,1,01.01.2015,5967,3,1,387934</t>
  </si>
  <si>
    <t>USER_DT_71632.VAL!POK,CALLVL,CALEN,UNITS,INFO,SINFO,TER!430348,1,01.01.2013,5967,3,1,387934</t>
  </si>
  <si>
    <t>USER_DT_71632.VAL!POK,CALLVL,CALEN,UNITS,INFO,SINFO,TER!430348,1,01.01.2014,5967,3,1,387934</t>
  </si>
  <si>
    <t>USER_DT_71632.VAL!POK,CALLVL,CALEN,UNITS,INFO,SINFO,TER!430348,1,01.01.2015,5967,3,1,387934</t>
  </si>
  <si>
    <t>USER_DT_71632.VAL!POK,CALLVL,CALEN,UNITS,INFO,SINFO,TER!430266,1,01.01.2013,6015,3,1,387934</t>
  </si>
  <si>
    <t>USER_DT_71632.VAL!POK,CALLVL,CALEN,UNITS,INFO,SINFO,TER!430266,1,01.01.2014,6015,3,1,387934</t>
  </si>
  <si>
    <t>USER_DT_71632.VAL!POK,CALLVL,CALEN,UNITS,INFO,SINFO,TER!430266,1,01.01.2015,6015,3,1,387934</t>
  </si>
  <si>
    <t>USER_DT_71632.VAL!POK,CALLVL,CALEN,UNITS,INFO,SINFO,TER!17502,1,01.01.2013,5967,3,1,387934</t>
  </si>
  <si>
    <t>USER_DT_71632.VAL!POK,CALLVL,CALEN,UNITS,INFO,SINFO,TER!17502,1,01.01.2014,5967,3,1,387934</t>
  </si>
  <si>
    <t>USER_DT_71632.VAL!POK,CALLVL,CALEN,UNITS,INFO,SINFO,TER!17502,1,01.01.2015,5967,3,1,387934</t>
  </si>
  <si>
    <t>USER_DT_71632.VAL!POK,CALLVL,CALEN,UNITS,INFO,SINFO,TER!430350,1,01.01.2013,5967,3,1,387934</t>
  </si>
  <si>
    <t>USER_DT_71632.VAL!POK,CALLVL,CALEN,UNITS,INFO,SINFO,TER!430350,1,01.01.2014,5967,3,1,387934</t>
  </si>
  <si>
    <t>USER_DT_71632.VAL!POK,CALLVL,CALEN,UNITS,INFO,SINFO,TER!430350,1,01.01.2015,5967,3,1,387934</t>
  </si>
  <si>
    <t>USER_DT_71632.VAL!POK,CALLVL,CALEN,UNITS,INFO,SINFO,TER!430268,1,01.01.2013,6015,3,1,387934</t>
  </si>
  <si>
    <t>USER_DT_71632.VAL!POK,CALLVL,CALEN,UNITS,INFO,SINFO,TER!430268,1,01.01.2014,6015,3,1,387934</t>
  </si>
  <si>
    <t>USER_DT_71632.VAL!POK,CALLVL,CALEN,UNITS,INFO,SINFO,TER!430268,1,01.01.2015,6015,3,1,387934</t>
  </si>
  <si>
    <t>USER_DT_71632.VAL!POK,CALLVL,CALEN,UNITS,INFO,SINFO,TER!430486,1,01.01.2013,5967,3,1,387934</t>
  </si>
  <si>
    <t>USER_DT_71632.VAL!POK,CALLVL,CALEN,UNITS,INFO,SINFO,TER!430486,1,01.01.2014,5967,3,1,387934</t>
  </si>
  <si>
    <t>USER_DT_71632.VAL!POK,CALLVL,CALEN,UNITS,INFO,SINFO,TER!430486,1,01.01.2015,5967,3,1,387934</t>
  </si>
  <si>
    <t>USER_DT_71632.VAL!POK,CALLVL,CALEN,UNITS,INFO,SINFO,TER!430488,1,01.01.2013,5967,3,1,387934</t>
  </si>
  <si>
    <t>USER_DT_71632.VAL!POK,CALLVL,CALEN,UNITS,INFO,SINFO,TER!430488,1,01.01.2014,5967,3,1,387934</t>
  </si>
  <si>
    <t>USER_DT_71632.VAL!POK,CALLVL,CALEN,UNITS,INFO,SINFO,TER!430488,1,01.01.2015,5967,3,1,387934</t>
  </si>
  <si>
    <t>USER_DT_71632.VAL!POK,CALLVL,CALEN,UNITS,INFO,SINFO,TER!30870772,1,01.01.2013,6015,3,1,387934</t>
  </si>
  <si>
    <t>USER_DT_71632.VAL!POK,CALLVL,CALEN,UNITS,INFO,SINFO,TER!30870772,1,01.01.2014,6015,3,1,387934</t>
  </si>
  <si>
    <t>USER_DT_71632.VAL!POK,CALLVL,CALEN,UNITS,INFO,SINFO,TER!30870772,1,01.01.2015,6015,3,1,387934</t>
  </si>
  <si>
    <t>USER_DT_71632.VAL!POK,CALLVL,CALEN,UNITS,INFO,SINFO,TER!30870774,1,01.01.2013,5967,3,1,387934</t>
  </si>
  <si>
    <t>USER_DT_71632.VAL!POK,CALLVL,CALEN,UNITS,INFO,SINFO,TER!30870774,1,01.01.2014,5967,3,1,387934</t>
  </si>
  <si>
    <t>USER_DT_71632.VAL!POK,CALLVL,CALEN,UNITS,INFO,SINFO,TER!30870774,1,01.01.2015,5967,3,1,387934</t>
  </si>
  <si>
    <t>USER_DT_71632.VAL!POK,CALLVL,CALEN,UNITS,INFO,SINFO,TER!30814758,1,01.01.2013,5967,3,1,387934</t>
  </si>
  <si>
    <t>USER_DT_71632.VAL!POK,CALLVL,CALEN,UNITS,INFO,SINFO,TER!30814758,1,01.01.2014,5967,3,1,387934</t>
  </si>
  <si>
    <t>USER_DT_71632.VAL!POK,CALLVL,CALEN,UNITS,INFO,SINFO,TER!30814758,1,01.01.2015,5967,3,1,387934</t>
  </si>
  <si>
    <t>USER_DT_71632.VAL!POK,CALLVL,CALEN,UNITS,INFO,SINFO,TER!30870776,1,01.01.2013,6015,3,1,387934</t>
  </si>
  <si>
    <t>USER_DT_71632.VAL!POK,CALLVL,CALEN,UNITS,INFO,SINFO,TER!30870776,1,01.01.2014,6015,3,1,387934</t>
  </si>
  <si>
    <t>USER_DT_71632.VAL!POK,CALLVL,CALEN,UNITS,INFO,SINFO,TER!30870776,1,01.01.2015,6015,3,1,387934</t>
  </si>
  <si>
    <t>USER_DT_71632.VAL!POK,CALLVL,CALEN,UNITS,INFO,SINFO,TER!30870778,1,01.01.2013,5967,3,1,387934</t>
  </si>
  <si>
    <t>USER_DT_71632.VAL!POK,CALLVL,CALEN,UNITS,INFO,SINFO,TER!30870778,1,01.01.2014,5967,3,1,387934</t>
  </si>
  <si>
    <t>USER_DT_71632.VAL!POK,CALLVL,CALEN,UNITS,INFO,SINFO,TER!30870778,1,01.01.2015,5967,3,1,387934</t>
  </si>
  <si>
    <t>USER_DT_71632.VAL!POK,CALLVL,CALEN,UNITS,INFO,SINFO,TER!30870780,1,01.01.2013,5967,3,1,387934</t>
  </si>
  <si>
    <t>USER_DT_71632.VAL!POK,CALLVL,CALEN,UNITS,INFO,SINFO,TER!30870780,1,01.01.2014,5967,3,1,387934</t>
  </si>
  <si>
    <t>USER_DT_71632.VAL!POK,CALLVL,CALEN,UNITS,INFO,SINFO,TER!30870780,1,01.01.2015,5967,3,1,387934</t>
  </si>
  <si>
    <t>USER_DT_71632.VAL!POK,CALLVL,CALEN,UNITS,INFO,SINFO,TER!30874163,1,01.01.2013,6015,3,1,387934</t>
  </si>
  <si>
    <t>USER_DT_71632.VAL!POK,CALLVL,CALEN,UNITS,INFO,SINFO,TER!30874163,1,01.01.2014,6015,3,1,387934</t>
  </si>
  <si>
    <t>USER_DT_71632.VAL!POK,CALLVL,CALEN,UNITS,INFO,SINFO,TER!30874163,1,01.01.2015,6015,3,1,387934</t>
  </si>
  <si>
    <t>USER_DT_71632.VAL!POK,CALLVL,CALEN,UNITS,INFO,SINFO,TER!406821,1,01.01.2013,6041,3,1,387934</t>
  </si>
  <si>
    <t>USER_DT_71632.VAL!POK,CALLVL,CALEN,UNITS,INFO,SINFO,TER!406821,1,01.01.2014,6041,3,1,387934</t>
  </si>
  <si>
    <t>USER_DT_71632.VAL!POK,CALLVL,CALEN,UNITS,INFO,SINFO,TER!406821,1,01.01.2015,6041,3,1,387934</t>
  </si>
  <si>
    <t>USER_DT_71632.VAL!POK,CALLVL,CALEN,UNITS,INFO,SINFO,TER!30874164,1,01.01.2013,5419,3,1,387934</t>
  </si>
  <si>
    <t>USER_DT_71632.VAL!POK,CALLVL,CALEN,UNITS,INFO,SINFO,TER!30874164,1,01.01.2014,5419,3,1,387934</t>
  </si>
  <si>
    <t>USER_DT_71632.VAL!POK,CALLVL,CALEN,UNITS,INFO,SINFO,TER!30874164,1,01.01.2015,5419,3,1,387934</t>
  </si>
  <si>
    <t>USER_DT_71632.VAL!POK,CALLVL,CALEN,UNITS,INFO,SINFO,TER!310730,1,01.01.2013,5419,3,1,387934</t>
  </si>
  <si>
    <t>USER_DT_71632.VAL!POK,CALLVL,CALEN,UNITS,INFO,SINFO,TER!310730,1,01.01.2014,5419,3,1,387934</t>
  </si>
  <si>
    <t>USER_DT_71632.VAL!POK,CALLVL,CALEN,UNITS,INFO,SINFO,TER!310730,1,01.01.2015,5419,3,1,387934</t>
  </si>
  <si>
    <t>USER_DT_71632.VAL!POK,CALLVL,CALEN,UNITS,INFO,SINFO,TER!58626,1,01.01.2013,11959,3,1,387934</t>
  </si>
  <si>
    <t>USER_DT_71632.VAL!POK,CALLVL,CALEN,UNITS,INFO,SINFO,TER!58626,1,01.01.2014,11959,3,1,387934</t>
  </si>
  <si>
    <t>USER_DT_71632.VAL!POK,CALLVL,CALEN,UNITS,INFO,SINFO,TER!58626,1,01.01.2015,11959,3,1,387934</t>
  </si>
  <si>
    <t>USER_DT_71632.VAL!POK,CALLVL,CALEN,UNITS,INFO,SINFO,TER!407800,1,01.01.2013,5419,3,1,387934</t>
  </si>
  <si>
    <t>USER_DT_71632.VAL!POK,CALLVL,CALEN,UNITS,INFO,SINFO,TER!407800,1,01.01.2014,5419,3,1,387934</t>
  </si>
  <si>
    <t>USER_DT_71632.VAL!POK,CALLVL,CALEN,UNITS,INFO,SINFO,TER!407800,1,01.01.2015,5419,3,1,387934</t>
  </si>
  <si>
    <t>USER_DT_71632.VAL!POK,CALLVL,CALEN,UNITS,INFO,SINFO,TER!406869,1,01.01.2013,5427,3,1,387934</t>
  </si>
  <si>
    <t>USER_DT_71632.VAL!POK,CALLVL,CALEN,UNITS,INFO,SINFO,TER!406869,1,01.01.2014,5427,3,1,387934</t>
  </si>
  <si>
    <t>USER_DT_71632.VAL!POK,CALLVL,CALEN,UNITS,INFO,SINFO,TER!406869,1,01.01.2015,5427,3,1,387934</t>
  </si>
  <si>
    <t>USER_DT_71632.VAL!POK,CALLVL,CALEN,UNITS,INFO,SINFO,TER!533421,1,01.01.2013,5427,3,1,387934</t>
  </si>
  <si>
    <t>USER_DT_71632.VAL!POK,CALLVL,CALEN,UNITS,INFO,SINFO,TER!533421,1,01.01.2014,5427,3,1,387934</t>
  </si>
  <si>
    <t>USER_DT_71632.VAL!POK,CALLVL,CALEN,UNITS,INFO,SINFO,TER!533421,1,01.01.2015,5427,3,1,387934</t>
  </si>
  <si>
    <t>USER_DT_71632.VAL!POK,CALLVL,CALEN,UNITS,INFO,SINFO,TER!30870835,1,01.01.2013,5427,3,1,387934</t>
  </si>
  <si>
    <t>USER_DT_71632.VAL!POK,CALLVL,CALEN,UNITS,INFO,SINFO,TER!30870835,1,01.01.2014,5427,3,1,387934</t>
  </si>
  <si>
    <t>USER_DT_71632.VAL!POK,CALLVL,CALEN,UNITS,INFO,SINFO,TER!30870835,1,01.01.2015,5427,3,1,387934</t>
  </si>
  <si>
    <t>USER_DT_71632.VAL!POK,CALLVL,CALEN,UNITS,INFO,SINFO,TER!30870837,1,01.01.2013,5427,3,1,387934</t>
  </si>
  <si>
    <t>USER_DT_71632.VAL!POK,CALLVL,CALEN,UNITS,INFO,SINFO,TER!30870837,1,01.01.2014,5427,3,1,387934</t>
  </si>
  <si>
    <t>USER_DT_71632.VAL!POK,CALLVL,CALEN,UNITS,INFO,SINFO,TER!30870837,1,01.01.2015,5427,3,1,387934</t>
  </si>
  <si>
    <t>USER_DT_71632.VAL!POK,CALLVL,CALEN,UNITS,INFO,SINFO,TER!949038,1,01.01.2013,5427,3,1,387934</t>
  </si>
  <si>
    <t>USER_DT_71632.VAL!POK,CALLVL,CALEN,UNITS,INFO,SINFO,TER!949038,1,01.01.2014,5427,3,1,387934</t>
  </si>
  <si>
    <t>USER_DT_71632.VAL!POK,CALLVL,CALEN,UNITS,INFO,SINFO,TER!949038,1,01.01.2015,5427,3,1,387934</t>
  </si>
  <si>
    <t>USER_DT_71632.VAL!POK,CALLVL,CALEN,UNITS,INFO,SINFO,TER!368980,1,01.01.2013,5427,3,1,387934</t>
  </si>
  <si>
    <t>USER_DT_71632.VAL!POK,CALLVL,CALEN,UNITS,INFO,SINFO,TER!368980,1,01.01.2014,5427,3,1,387934</t>
  </si>
  <si>
    <t>USER_DT_71632.VAL!POK,CALLVL,CALEN,UNITS,INFO,SINFO,TER!368980,1,01.01.2015,5427,3,1,387934</t>
  </si>
  <si>
    <t>USER_DT_71632.VAL!POK,CALLVL,CALEN,UNITS,INFO,SINFO,TER!310739,1,01.01.2013,5419,3,1,387934</t>
  </si>
  <si>
    <t>USER_DT_71632.VAL!POK,CALLVL,CALEN,UNITS,INFO,SINFO,TER!310739,1,01.01.2014,5419,3,1,387934</t>
  </si>
  <si>
    <t>USER_DT_71632.VAL!POK,CALLVL,CALEN,UNITS,INFO,SINFO,TER!310739,1,01.01.2015,5419,3,1,387934</t>
  </si>
  <si>
    <t>USER_DT_71632.VAL!POK,CALLVL,CALEN,UNITS,INFO,SINFO,TER!310742,1,01.01.2013,5419,3,1,387934</t>
  </si>
  <si>
    <t>USER_DT_71632.VAL!POK,CALLVL,CALEN,UNITS,INFO,SINFO,TER!310742,1,01.01.2014,5419,3,1,387934</t>
  </si>
  <si>
    <t>USER_DT_71632.VAL!POK,CALLVL,CALEN,UNITS,INFO,SINFO,TER!310742,1,01.01.2015,5419,3,1,387934</t>
  </si>
  <si>
    <t>USER_DT_71632.VAL!POK,CALLVL,CALEN,UNITS,INFO,SINFO,TER!58640,1,01.01.2013,6015,3,1,387934</t>
  </si>
  <si>
    <t>USER_DT_71632.VAL!POK,CALLVL,CALEN,UNITS,INFO,SINFO,TER!58640,1,01.01.2014,6015,3,1,387934</t>
  </si>
  <si>
    <t>USER_DT_71632.VAL!POK,CALLVL,CALEN,UNITS,INFO,SINFO,TER!58640,1,01.01.2015,6015,3,1,387934</t>
  </si>
  <si>
    <t>USER_DT_71632.VAL!POK,CALLVL,CALEN,UNITS,INFO,SINFO,TER!30870912,1,01.01.2013,5967,3,1,387934</t>
  </si>
  <si>
    <t>USER_DT_71632.VAL!POK,CALLVL,CALEN,UNITS,INFO,SINFO,TER!30870912,1,01.01.2014,5967,3,1,387934</t>
  </si>
  <si>
    <t>USER_DT_71632.VAL!POK,CALLVL,CALEN,UNITS,INFO,SINFO,TER!30870912,1,01.01.2015,5967,3,1,387934</t>
  </si>
  <si>
    <t>USER_DT_71632.VAL!POK,CALLVL,CALEN,UNITS,INFO,SINFO,TER!533346,1,01.01.2013,5967,3,1,387934</t>
  </si>
  <si>
    <t>USER_DT_71632.VAL!POK,CALLVL,CALEN,UNITS,INFO,SINFO,TER!533346,1,01.01.2014,5967,3,1,387934</t>
  </si>
  <si>
    <t>USER_DT_71632.VAL!POK,CALLVL,CALEN,UNITS,INFO,SINFO,TER!533346,1,01.01.2015,5967,3,1,387934</t>
  </si>
  <si>
    <t>USER_DT_71632.VAL!POK,CALLVL,CALEN,UNITS,INFO,SINFO,TER!310763,1,01.01.2013,6015,3,1,387934</t>
  </si>
  <si>
    <t>USER_DT_71632.VAL!POK,CALLVL,CALEN,UNITS,INFO,SINFO,TER!310763,1,01.01.2014,6015,3,1,387934</t>
  </si>
  <si>
    <t>USER_DT_71632.VAL!POK,CALLVL,CALEN,UNITS,INFO,SINFO,TER!310763,1,01.01.2015,6015,3,1,387934</t>
  </si>
  <si>
    <t>USER_DT_71632.VAL!POK,CALLVL,CALEN,UNITS,INFO,SINFO,TER!413070,1,01.01.2013,5967,3,1,387934</t>
  </si>
  <si>
    <t>USER_DT_71632.VAL!POK,CALLVL,CALEN,UNITS,INFO,SINFO,TER!413070,1,01.01.2014,5967,3,1,387934</t>
  </si>
  <si>
    <t>USER_DT_71632.VAL!POK,CALLVL,CALEN,UNITS,INFO,SINFO,TER!413070,1,01.01.2015,5967,3,1,387934</t>
  </si>
  <si>
    <t>USER_DT_71632.VAL!POK,CALLVL,CALEN,UNITS,INFO,SINFO,TER!413073,1,01.01.2013,5967,3,1,387934</t>
  </si>
  <si>
    <t>USER_DT_71632.VAL!POK,CALLVL,CALEN,UNITS,INFO,SINFO,TER!413073,1,01.01.2014,5967,3,1,387934</t>
  </si>
  <si>
    <t>USER_DT_71632.VAL!POK,CALLVL,CALEN,UNITS,INFO,SINFO,TER!413073,1,01.01.2015,5967,3,1,387934</t>
  </si>
  <si>
    <t>USER_DT_71632.VAL!POK,CALLVL,CALEN,UNITS,INFO,SINFO,TER!310769,1,01.01.2013,6015,3,1,387934</t>
  </si>
  <si>
    <t>USER_DT_71632.VAL!POK,CALLVL,CALEN,UNITS,INFO,SINFO,TER!310769,1,01.01.2014,6015,3,1,387934</t>
  </si>
  <si>
    <t>USER_DT_71632.VAL!POK,CALLVL,CALEN,UNITS,INFO,SINFO,TER!310769,1,01.01.2015,6015,3,1,387934</t>
  </si>
  <si>
    <t>USER_DT_71632.VAL!POK,CALLVL,CALEN,UNITS,INFO,SINFO,TER!413128,1,01.01.2013,5967,3,1,387934</t>
  </si>
  <si>
    <t>USER_DT_71632.VAL!POK,CALLVL,CALEN,UNITS,INFO,SINFO,TER!413128,1,01.01.2014,5967,3,1,387934</t>
  </si>
  <si>
    <t>USER_DT_71632.VAL!POK,CALLVL,CALEN,UNITS,INFO,SINFO,TER!413128,1,01.01.2015,5967,3,1,387934</t>
  </si>
  <si>
    <t>USER_DT_71632.VAL!POK,CALLVL,CALEN,UNITS,INFO,SINFO,TER!413132,1,01.01.2013,5967,3,1,387934</t>
  </si>
  <si>
    <t>USER_DT_71632.VAL!POK,CALLVL,CALEN,UNITS,INFO,SINFO,TER!413132,1,01.01.2014,5967,3,1,387934</t>
  </si>
  <si>
    <t>USER_DT_71632.VAL!POK,CALLVL,CALEN,UNITS,INFO,SINFO,TER!413132,1,01.01.2015,5967,3,1,387934</t>
  </si>
  <si>
    <t>USER_DT_71632.VAL!POK,CALLVL,CALEN,UNITS,INFO,SINFO,TER!30821927,1,01.01.2013,6015,3,1,387934</t>
  </si>
  <si>
    <t>USER_DT_71632.VAL!POK,CALLVL,CALEN,UNITS,INFO,SINFO,TER!30821927,1,01.01.2014,6015,3,1,387934</t>
  </si>
  <si>
    <t>USER_DT_71632.VAL!POK,CALLVL,CALEN,UNITS,INFO,SINFO,TER!30821927,1,01.01.2015,6015,3,1,387934</t>
  </si>
  <si>
    <t>USER_DT_71632.VAL!POK,CALLVL,CALEN,UNITS,INFO,SINFO,TER!17408,1,01.01.2013,6165,3,1,387934</t>
  </si>
  <si>
    <t>USER_DT_71632.VAL!POK,CALLVL,CALEN,UNITS,INFO,SINFO,TER!17408,1,01.01.2014,6165,3,1,387934</t>
  </si>
  <si>
    <t>USER_DT_71632.VAL!POK,CALLVL,CALEN,UNITS,INFO,SINFO,TER!17408,1,01.01.2015,6165,3,1,387934</t>
  </si>
  <si>
    <t>USER_DT_71632.VAL!POK,CALLVL,CALEN,UNITS,INFO,SINFO,TER!17410,1,01.01.2013,6165,3,1,387934</t>
  </si>
  <si>
    <t>USER_DT_71632.VAL!POK,CALLVL,CALEN,UNITS,INFO,SINFO,TER!17410,1,01.01.2014,6165,3,1,387934</t>
  </si>
  <si>
    <t>USER_DT_71632.VAL!POK,CALLVL,CALEN,UNITS,INFO,SINFO,TER!17410,1,01.01.2015,6165,3,1,387934</t>
  </si>
  <si>
    <t>USER_DT_71632.VAL!POK,CALLVL,CALEN,UNITS,INFO,SINFO,TER!405203,1,01.01.2013,6015,3,1,387934</t>
  </si>
  <si>
    <t>USER_DT_71632.VAL!POK,CALLVL,CALEN,UNITS,INFO,SINFO,TER!405203,1,01.01.2014,6015,3,1,387934</t>
  </si>
  <si>
    <t>USER_DT_71632.VAL!POK,CALLVL,CALEN,UNITS,INFO,SINFO,TER!405203,1,01.01.2015,6015,3,1,387934</t>
  </si>
  <si>
    <t>USER_DT_71632.VAL!POK,CALLVL,CALEN,UNITS,INFO,SINFO,TER!430342,1,01.01.2013,5837,3,1,387934</t>
  </si>
  <si>
    <t>USER_DT_71632.VAL!POK,CALLVL,CALEN,UNITS,INFO,SINFO,TER!430342,1,01.01.2014,5837,3,1,387934</t>
  </si>
  <si>
    <t>USER_DT_71632.VAL!POK,CALLVL,CALEN,UNITS,INFO,SINFO,TER!430342,1,01.01.2015,5837,3,1,387934</t>
  </si>
  <si>
    <t>USER_DT_71632.VAL!POK,CALLVL,CALEN,UNITS,INFO,SINFO,TER!55595,1,01.01.2013,5837,3,1,387934</t>
  </si>
  <si>
    <t>USER_DT_71632.VAL!POK,CALLVL,CALEN,UNITS,INFO,SINFO,TER!55595,1,01.01.2014,5837,3,1,387934</t>
  </si>
  <si>
    <t>USER_DT_71632.VAL!POK,CALLVL,CALEN,UNITS,INFO,SINFO,TER!55595,1,01.01.2015,5837,3,1,387934</t>
  </si>
  <si>
    <t>USER_DT_71632.VAL!POK,CALLVL,CALEN,UNITS,INFO,SINFO,TER!389184,1,01.01.2013,6015,3,1,387934</t>
  </si>
  <si>
    <t>USER_DT_71632.VAL!POK,CALLVL,CALEN,UNITS,INFO,SINFO,TER!389184,1,01.01.2014,6015,3,1,387934</t>
  </si>
  <si>
    <t>USER_DT_71632.VAL!POK,CALLVL,CALEN,UNITS,INFO,SINFO,TER!389184,1,01.01.2015,6015,3,1,387934</t>
  </si>
  <si>
    <t>USER_DT_71632.VAL!POK,CALLVL,CALEN,UNITS,INFO,SINFO,TER!413144,1,01.01.2013,5837,3,1,387934</t>
  </si>
  <si>
    <t>USER_DT_71632.VAL!POK,CALLVL,CALEN,UNITS,INFO,SINFO,TER!413144,1,01.01.2014,5837,3,1,387934</t>
  </si>
  <si>
    <t>USER_DT_71632.VAL!POK,CALLVL,CALEN,UNITS,INFO,SINFO,TER!413144,1,01.01.2015,5837,3,1,387934</t>
  </si>
  <si>
    <t>USER_DT_71632.VAL!POK,CALLVL,CALEN,UNITS,INFO,SINFO,TER!30672671,1,01.01.2013,5837,3,1,387934</t>
  </si>
  <si>
    <t>USER_DT_71632.VAL!POK,CALLVL,CALEN,UNITS,INFO,SINFO,TER!30672671,1,01.01.2014,5837,3,1,387934</t>
  </si>
  <si>
    <t>USER_DT_71632.VAL!POK,CALLVL,CALEN,UNITS,INFO,SINFO,TER!30672671,1,01.01.2015,5837,3,1,387934</t>
  </si>
  <si>
    <t>USER_DT_71632.VAL!POK,CALLVL,CALEN,UNITS,INFO,SINFO,TER!413147,1,01.01.2013,5837,3,1,387934</t>
  </si>
  <si>
    <t>USER_DT_71632.VAL!POK,CALLVL,CALEN,UNITS,INFO,SINFO,TER!413147,1,01.01.2014,5837,3,1,387934</t>
  </si>
  <si>
    <t>USER_DT_71632.VAL!POK,CALLVL,CALEN,UNITS,INFO,SINFO,TER!413147,1,01.01.2015,5837,3,1,387934</t>
  </si>
  <si>
    <t>USER_DT_71632.VAL!POK,CALLVL,CALEN,UNITS,INFO,SINFO,TER!30671442,1,01.01.2013,5839,3,1,387934</t>
  </si>
  <si>
    <t>USER_DT_71632.VAL!POK,CALLVL,CALEN,UNITS,INFO,SINFO,TER!30671442,1,01.01.2014,5839,3,1,387934</t>
  </si>
  <si>
    <t>USER_DT_71632.VAL!POK,CALLVL,CALEN,UNITS,INFO,SINFO,TER!30671442,1,01.01.2015,5839,3,1,387934</t>
  </si>
  <si>
    <t>USER_DT_71632.VAL!POK,CALLVL,CALEN,UNITS,INFO,SINFO,TER!30671443,1,01.01.2013,5839,3,1,387934</t>
  </si>
  <si>
    <t>USER_DT_71632.VAL!POK,CALLVL,CALEN,UNITS,INFO,SINFO,TER!30671443,1,01.01.2014,5839,3,1,387934</t>
  </si>
  <si>
    <t>USER_DT_71632.VAL!POK,CALLVL,CALEN,UNITS,INFO,SINFO,TER!30671443,1,01.01.2015,5839,3,1,387934</t>
  </si>
  <si>
    <t>USER_DT_71632.VAL!POK,CALLVL,CALEN,UNITS,INFO,SINFO,TER!58706,1,01.01.2013,5839,3,1,387934</t>
  </si>
  <si>
    <t>USER_DT_71632.VAL!POK,CALLVL,CALEN,UNITS,INFO,SINFO,TER!58706,1,01.01.2014,5839,3,1,387934</t>
  </si>
  <si>
    <t>USER_DT_71632.VAL!POK,CALLVL,CALEN,UNITS,INFO,SINFO,TER!58706,1,01.01.2015,5839,3,1,387934</t>
  </si>
  <si>
    <t>USER_DT_71632.VAL!POK,CALLVL,CALEN,UNITS,INFO,SINFO,TER!30870809,1,01.01.2013,6015,3,1,387934</t>
  </si>
  <si>
    <t>USER_DT_71632.VAL!POK,CALLVL,CALEN,UNITS,INFO,SINFO,TER!30870809,1,01.01.2014,6015,3,1,387934</t>
  </si>
  <si>
    <t>USER_DT_71632.VAL!POK,CALLVL,CALEN,UNITS,INFO,SINFO,TER!30870809,1,01.01.2015,6015,3,1,387934</t>
  </si>
  <si>
    <t>USER_DT_71632.VAL!POK,CALLVL,CALEN,UNITS,INFO,SINFO,TER!430672,1,01.01.2013,5837,3,1,387934</t>
  </si>
  <si>
    <t>USER_DT_71632.VAL!POK,CALLVL,CALEN,UNITS,INFO,SINFO,TER!430672,1,01.01.2014,5837,3,1,387934</t>
  </si>
  <si>
    <t>USER_DT_71632.VAL!POK,CALLVL,CALEN,UNITS,INFO,SINFO,TER!430672,1,01.01.2015,5837,3,1,387934</t>
  </si>
  <si>
    <t>USER_DT_71632.VAL!POK,CALLVL,CALEN,UNITS,INFO,SINFO,TER!30870796,1,01.01.2013,5837,3,1,387934</t>
  </si>
  <si>
    <t>USER_DT_71632.VAL!POK,CALLVL,CALEN,UNITS,INFO,SINFO,TER!30870796,1,01.01.2014,5837,3,1,387934</t>
  </si>
  <si>
    <t>USER_DT_71632.VAL!POK,CALLVL,CALEN,UNITS,INFO,SINFO,TER!30870796,1,01.01.2015,5837,3,1,387934</t>
  </si>
  <si>
    <t>USER_DT_71632.VAL!POK,CALLVL,CALEN,UNITS,INFO,SINFO,TER!30874165,1,01.01.2013,5837,3,1,387934</t>
  </si>
  <si>
    <t>USER_DT_71632.VAL!POK,CALLVL,CALEN,UNITS,INFO,SINFO,TER!30874165,1,01.01.2014,5837,3,1,387934</t>
  </si>
  <si>
    <t>USER_DT_71632.VAL!POK,CALLVL,CALEN,UNITS,INFO,SINFO,TER!30874165,1,01.01.2015,5837,3,1,387934</t>
  </si>
  <si>
    <t>USER_DT_71632.VAL!POK,CALLVL,CALEN,UNITS,INFO,SINFO,TER!389238,1,01.01.2013,5839,3,1,387934</t>
  </si>
  <si>
    <t>USER_DT_71632.VAL!POK,CALLVL,CALEN,UNITS,INFO,SINFO,TER!389238,1,01.01.2014,5839,3,1,387934</t>
  </si>
  <si>
    <t>USER_DT_71632.VAL!POK,CALLVL,CALEN,UNITS,INFO,SINFO,TER!389238,1,01.01.2015,5839,3,1,387934</t>
  </si>
  <si>
    <t>USER_DT_71632.VAL!POK,CALLVL,CALEN,UNITS,INFO,SINFO,TER!30870814,1,01.01.2013,23705,3,1,387934</t>
  </si>
  <si>
    <t>USER_DT_71632.VAL!POK,CALLVL,CALEN,UNITS,INFO,SINFO,TER!30870814,1,01.01.2014,23705,3,1,387934</t>
  </si>
  <si>
    <t>USER_DT_71632.VAL!POK,CALLVL,CALEN,UNITS,INFO,SINFO,TER!30870814,1,01.01.2015,23705,3,1,387934</t>
  </si>
  <si>
    <t>USER_DT_71632.VAL!POK,CALLVL,CALEN,UNITS,INFO,SINFO,TER!310799,1,01.01.2013,6015,3,1,387934</t>
  </si>
  <si>
    <t>USER_DT_71632.VAL!POK,CALLVL,CALEN,UNITS,INFO,SINFO,TER!310799,1,01.01.2014,6015,3,1,387934</t>
  </si>
  <si>
    <t>USER_DT_71632.VAL!POK,CALLVL,CALEN,UNITS,INFO,SINFO,TER!310799,1,01.01.2015,6015,3,1,387934</t>
  </si>
  <si>
    <t>USER_DT_71632.VAL!POK,CALLVL,CALEN,UNITS,INFO,SINFO,TER!14427,1,01.01.2013,6043,3,1,387934</t>
  </si>
  <si>
    <t>USER_DT_71632.VAL!POK,CALLVL,CALEN,UNITS,INFO,SINFO,TER!14427,1,01.01.2014,6043,3,1,387934</t>
  </si>
  <si>
    <t>USER_DT_71632.VAL!POK,CALLVL,CALEN,UNITS,INFO,SINFO,TER!14427,1,01.01.2015,6043,3,1,387934</t>
  </si>
  <si>
    <t>USER_DT_71632.VAL!POK,CALLVL,CALEN,UNITS,INFO,SINFO,TER!416588,1,01.01.2013,5685,3,1,387934</t>
  </si>
  <si>
    <t>USER_DT_71632.VAL!POK,CALLVL,CALEN,UNITS,INFO,SINFO,TER!416588,1,01.01.2014,5685,3,1,387934</t>
  </si>
  <si>
    <t>USER_DT_71632.VAL!POK,CALLVL,CALEN,UNITS,INFO,SINFO,TER!416588,1,01.01.2015,5685,3,1,387934</t>
  </si>
  <si>
    <t>USER_DT_71632.VAL!POK,CALLVL,CALEN,UNITS,INFO,SINFO,TER!430510,1,01.01.2013,5687,3,1,387934</t>
  </si>
  <si>
    <t>USER_DT_71632.VAL!POK,CALLVL,CALEN,UNITS,INFO,SINFO,TER!430510,1,01.01.2014,5687,3,1,387934</t>
  </si>
  <si>
    <t>USER_DT_71632.VAL!POK,CALLVL,CALEN,UNITS,INFO,SINFO,TER!430510,1,01.01.2015,5687,3,1,387934</t>
  </si>
  <si>
    <t>USER_DT_71632.VAL!POK,CALLVL,CALEN,UNITS,INFO,SINFO,TER!430520,1,01.01.2013,6041,3,1,387934</t>
  </si>
  <si>
    <t>USER_DT_71632.VAL!POK,CALLVL,CALEN,UNITS,INFO,SINFO,TER!430520,1,01.01.2014,6041,3,1,387934</t>
  </si>
  <si>
    <t>USER_DT_71632.VAL!POK,CALLVL,CALEN,UNITS,INFO,SINFO,TER!430520,1,01.01.2015,6041,3,1,387934</t>
  </si>
  <si>
    <t>USER_DT_71632.VAL!POK,CALLVL,CALEN,UNITS,INFO,SINFO,TER!416592,1,01.01.2013,5665,3,1,387934</t>
  </si>
  <si>
    <t>USER_DT_71632.VAL!POK,CALLVL,CALEN,UNITS,INFO,SINFO,TER!416592,1,01.01.2014,5665,3,1,387934</t>
  </si>
  <si>
    <t>USER_DT_71632.VAL!POK,CALLVL,CALEN,UNITS,INFO,SINFO,TER!416592,1,01.01.2015,5665,3,1,387934</t>
  </si>
  <si>
    <t>USER_DT_71632.VAL!POK,CALLVL,CALEN,UNITS,INFO,SINFO,TER!430512,1,01.01.2013,5667,3,1,387934</t>
  </si>
  <si>
    <t>USER_DT_71632.VAL!POK,CALLVL,CALEN,UNITS,INFO,SINFO,TER!430512,1,01.01.2014,5667,3,1,387934</t>
  </si>
  <si>
    <t>USER_DT_71632.VAL!POK,CALLVL,CALEN,UNITS,INFO,SINFO,TER!430512,1,01.01.2015,5667,3,1,387934</t>
  </si>
  <si>
    <t>USER_DT_71632.VAL!POK,CALLVL,CALEN,UNITS,INFO,SINFO,TER!430508,1,01.01.2013,5425,3,1,387934</t>
  </si>
  <si>
    <t>USER_DT_71632.VAL!POK,CALLVL,CALEN,UNITS,INFO,SINFO,TER!430508,1,01.01.2014,5425,3,1,387934</t>
  </si>
  <si>
    <t>USER_DT_71632.VAL!POK,CALLVL,CALEN,UNITS,INFO,SINFO,TER!430508,1,01.01.2015,5425,3,1,387934</t>
  </si>
  <si>
    <t>USER_DT_71632.VAL!POK,CALLVL,CALEN,UNITS,INFO,SINFO,TER!416596,1,01.01.2013,5475,3,1,387934</t>
  </si>
  <si>
    <t>USER_DT_71632.VAL!POK,CALLVL,CALEN,UNITS,INFO,SINFO,TER!416596,1,01.01.2014,5475,3,1,387934</t>
  </si>
  <si>
    <t>USER_DT_71632.VAL!POK,CALLVL,CALEN,UNITS,INFO,SINFO,TER!416596,1,01.01.2015,5475,3,1,387934</t>
  </si>
  <si>
    <t>USER_DT_71632.VAL!POK,CALLVL,CALEN,UNITS,INFO,SINFO,TER!430514,1,01.01.2013,5477,3,1,387934</t>
  </si>
  <si>
    <t>USER_DT_71632.VAL!POK,CALLVL,CALEN,UNITS,INFO,SINFO,TER!430514,1,01.01.2014,5477,3,1,387934</t>
  </si>
  <si>
    <t>USER_DT_71632.VAL!POK,CALLVL,CALEN,UNITS,INFO,SINFO,TER!430514,1,01.01.2015,5477,3,1,387934</t>
  </si>
  <si>
    <t>USER_DT_71632.VAL!POK,CALLVL,CALEN,UNITS,INFO,SINFO,TER!949105,1,01.01.2013,6041,3,1,387934</t>
  </si>
  <si>
    <t>USER_DT_71632.VAL!POK,CALLVL,CALEN,UNITS,INFO,SINFO,TER!949105,1,01.01.2014,6041,3,1,387934</t>
  </si>
  <si>
    <t>USER_DT_71632.VAL!POK,CALLVL,CALEN,UNITS,INFO,SINFO,TER!949105,1,01.01.2015,6041,3,1,387934</t>
  </si>
  <si>
    <t>USER_DT_71632.VAL!POK,CALLVL,CALEN,UNITS,INFO,SINFO,TER!416600,1,01.01.2013,5475,3,1,387934</t>
  </si>
  <si>
    <t>USER_DT_71632.VAL!POK,CALLVL,CALEN,UNITS,INFO,SINFO,TER!416600,1,01.01.2014,5475,3,1,387934</t>
  </si>
  <si>
    <t>USER_DT_71632.VAL!POK,CALLVL,CALEN,UNITS,INFO,SINFO,TER!416600,1,01.01.2015,5475,3,1,387934</t>
  </si>
  <si>
    <t>USER_DT_71632.VAL!POK,CALLVL,CALEN,UNITS,INFO,SINFO,TER!430516,1,01.01.2013,5477,3,1,387934</t>
  </si>
  <si>
    <t>USER_DT_71632.VAL!POK,CALLVL,CALEN,UNITS,INFO,SINFO,TER!430516,1,01.01.2014,5477,3,1,387934</t>
  </si>
  <si>
    <t>USER_DT_71632.VAL!POK,CALLVL,CALEN,UNITS,INFO,SINFO,TER!430516,1,01.01.2015,5477,3,1,387934</t>
  </si>
  <si>
    <t>USER_DT_71632.VAL!POK,CALLVL,CALEN,UNITS,INFO,SINFO,TER!949106,1,01.01.2013,6041,3,1,387934</t>
  </si>
  <si>
    <t>USER_DT_71632.VAL!POK,CALLVL,CALEN,UNITS,INFO,SINFO,TER!949106,1,01.01.2014,6041,3,1,387934</t>
  </si>
  <si>
    <t>USER_DT_71632.VAL!POK,CALLVL,CALEN,UNITS,INFO,SINFO,TER!949106,1,01.01.2015,6041,3,1,387934</t>
  </si>
  <si>
    <t>USER_DT_71632.VAL!POK,CALLVL,CALEN,UNITS,INFO,SINFO,TER!416604,1,01.01.2013,5475,3,1,387934</t>
  </si>
  <si>
    <t>USER_DT_71632.VAL!POK,CALLVL,CALEN,UNITS,INFO,SINFO,TER!416604,1,01.01.2014,5475,3,1,387934</t>
  </si>
  <si>
    <t>USER_DT_71632.VAL!POK,CALLVL,CALEN,UNITS,INFO,SINFO,TER!416604,1,01.01.2015,5475,3,1,387934</t>
  </si>
  <si>
    <t>USER_DT_71632.VAL!POK,CALLVL,CALEN,UNITS,INFO,SINFO,TER!430518,1,01.01.2013,5477,3,1,387934</t>
  </si>
  <si>
    <t>USER_DT_71632.VAL!POK,CALLVL,CALEN,UNITS,INFO,SINFO,TER!430518,1,01.01.2014,5477,3,1,387934</t>
  </si>
  <si>
    <t>USER_DT_71632.VAL!POK,CALLVL,CALEN,UNITS,INFO,SINFO,TER!430518,1,01.01.2015,5477,3,1,387934</t>
  </si>
  <si>
    <t>USER_DT_71632.VAL!POK,CALLVL,CALEN,UNITS,INFO,SINFO,TER!949108,1,01.01.2013,6041,3,1,387934</t>
  </si>
  <si>
    <t>USER_DT_71632.VAL!POK,CALLVL,CALEN,UNITS,INFO,SINFO,TER!949108,1,01.01.2014,6041,3,1,387934</t>
  </si>
  <si>
    <t>USER_DT_71632.VAL!POK,CALLVL,CALEN,UNITS,INFO,SINFO,TER!949108,1,01.01.2015,6041,3,1,387934</t>
  </si>
  <si>
    <t>USER_DT_71632.VAL!POK,CALLVL,CALEN,UNITS,INFO,SINFO,TER!430216,1,01.01.2013,5685,3,1,387934</t>
  </si>
  <si>
    <t>USER_DT_71632.VAL!POK,CALLVL,CALEN,UNITS,INFO,SINFO,TER!430216,1,01.01.2014,5685,3,1,387934</t>
  </si>
  <si>
    <t>USER_DT_71632.VAL!POK,CALLVL,CALEN,UNITS,INFO,SINFO,TER!430216,1,01.01.2015,5685,3,1,387934</t>
  </si>
  <si>
    <t>USER_DT_71632.VAL!POK,CALLVL,CALEN,UNITS,INFO,SINFO,TER!430522,1,01.01.2013,5687,3,1,387934</t>
  </si>
  <si>
    <t>USER_DT_71632.VAL!POK,CALLVL,CALEN,UNITS,INFO,SINFO,TER!430522,1,01.01.2014,5687,3,1,387934</t>
  </si>
  <si>
    <t>USER_DT_71632.VAL!POK,CALLVL,CALEN,UNITS,INFO,SINFO,TER!430522,1,01.01.2015,5687,3,1,387934</t>
  </si>
  <si>
    <t>USER_DT_71632.VAL!POK,CALLVL,CALEN,UNITS,INFO,SINFO,TER!430218,1,01.01.2013,5665,3,1,387934</t>
  </si>
  <si>
    <t>USER_DT_71632.VAL!POK,CALLVL,CALEN,UNITS,INFO,SINFO,TER!430218,1,01.01.2014,5665,3,1,387934</t>
  </si>
  <si>
    <t>USER_DT_71632.VAL!POK,CALLVL,CALEN,UNITS,INFO,SINFO,TER!430218,1,01.01.2015,5665,3,1,387934</t>
  </si>
  <si>
    <t>USER_DT_71632.VAL!POK,CALLVL,CALEN,UNITS,INFO,SINFO,TER!430524,1,01.01.2013,5665,3,1,387934</t>
  </si>
  <si>
    <t>USER_DT_71632.VAL!POK,CALLVL,CALEN,UNITS,INFO,SINFO,TER!430524,1,01.01.2014,5665,3,1,387934</t>
  </si>
  <si>
    <t>USER_DT_71632.VAL!POK,CALLVL,CALEN,UNITS,INFO,SINFO,TER!430524,1,01.01.2015,5665,3,1,387934</t>
  </si>
  <si>
    <t>USER_DT_71632.VAL!POK,CALLVL,CALEN,UNITS,INFO,SINFO,TER!430532,1,01.01.2013,5419,3,1,387934</t>
  </si>
  <si>
    <t>USER_DT_71632.VAL!POK,CALLVL,CALEN,UNITS,INFO,SINFO,TER!430532,1,01.01.2014,5419,3,1,387934</t>
  </si>
  <si>
    <t>USER_DT_71632.VAL!POK,CALLVL,CALEN,UNITS,INFO,SINFO,TER!430532,1,01.01.2015,5419,3,1,387934</t>
  </si>
  <si>
    <t>USER_DT_71632.VAL!POK,CALLVL,CALEN,UNITS,INFO,SINFO,TER!430220,1,01.01.2013,5475,3,1,387934</t>
  </si>
  <si>
    <t>USER_DT_71632.VAL!POK,CALLVL,CALEN,UNITS,INFO,SINFO,TER!430220,1,01.01.2014,5475,3,1,387934</t>
  </si>
  <si>
    <t>USER_DT_71632.VAL!POK,CALLVL,CALEN,UNITS,INFO,SINFO,TER!430220,1,01.01.2015,5475,3,1,387934</t>
  </si>
  <si>
    <t>USER_DT_71632.VAL!POK,CALLVL,CALEN,UNITS,INFO,SINFO,TER!430526,1,01.01.2013,5477,3,1,387934</t>
  </si>
  <si>
    <t>USER_DT_71632.VAL!POK,CALLVL,CALEN,UNITS,INFO,SINFO,TER!430526,1,01.01.2014,5477,3,1,387934</t>
  </si>
  <si>
    <t>USER_DT_71632.VAL!POK,CALLVL,CALEN,UNITS,INFO,SINFO,TER!430526,1,01.01.2015,5477,3,1,387934</t>
  </si>
  <si>
    <t>USER_DT_71632.VAL!POK,CALLVL,CALEN,UNITS,INFO,SINFO,TER!430222,1,01.01.2013,5475,3,1,387934</t>
  </si>
  <si>
    <t>USER_DT_71632.VAL!POK,CALLVL,CALEN,UNITS,INFO,SINFO,TER!430222,1,01.01.2014,5475,3,1,387934</t>
  </si>
  <si>
    <t>USER_DT_71632.VAL!POK,CALLVL,CALEN,UNITS,INFO,SINFO,TER!430222,1,01.01.2015,5475,3,1,387934</t>
  </si>
  <si>
    <t>USER_DT_71632.VAL!POK,CALLVL,CALEN,UNITS,INFO,SINFO,TER!430528,1,01.01.2013,5477,3,1,387934</t>
  </si>
  <si>
    <t>USER_DT_71632.VAL!POK,CALLVL,CALEN,UNITS,INFO,SINFO,TER!430528,1,01.01.2014,5477,3,1,387934</t>
  </si>
  <si>
    <t>USER_DT_71632.VAL!POK,CALLVL,CALEN,UNITS,INFO,SINFO,TER!430528,1,01.01.2015,5477,3,1,387934</t>
  </si>
  <si>
    <t>USER_DT_71632.VAL!POK,CALLVL,CALEN,UNITS,INFO,SINFO,TER!430224,1,01.01.2013,5475,3,1,387934</t>
  </si>
  <si>
    <t>USER_DT_71632.VAL!POK,CALLVL,CALEN,UNITS,INFO,SINFO,TER!430224,1,01.01.2014,5475,3,1,387934</t>
  </si>
  <si>
    <t>USER_DT_71632.VAL!POK,CALLVL,CALEN,UNITS,INFO,SINFO,TER!430224,1,01.01.2015,5475,3,1,387934</t>
  </si>
  <si>
    <t>USER_DT_71632.VAL!POK,CALLVL,CALEN,UNITS,INFO,SINFO,TER!430530,1,01.01.2013,5477,3,1,387934</t>
  </si>
  <si>
    <t>USER_DT_71632.VAL!POK,CALLVL,CALEN,UNITS,INFO,SINFO,TER!430530,1,01.01.2014,5477,3,1,387934</t>
  </si>
  <si>
    <t>USER_DT_71632.VAL!POK,CALLVL,CALEN,UNITS,INFO,SINFO,TER!430530,1,01.01.2015,5477,3,1,387934</t>
  </si>
  <si>
    <t>USER_DT_71632.COMENT!POK,CALLVL,CALEN,UNITS,INFO,SINFO,TER!30874168,1,01.01.2012,55589,1,1,387934</t>
  </si>
  <si>
    <t>USER_DT_71632.COMENT!POK,CALLVL,CALEN,UNITS,INFO,SINFO,TER!430282,1,01.01.2012,5967,1,1,387934</t>
  </si>
  <si>
    <t>USER_DT_71632.COMENT!POK,CALLVL,CALEN,UNITS,INFO,SINFO,TER!58686,1,01.01.2012,6015,1,1,387934</t>
  </si>
  <si>
    <t>USER_DT_71632.COMENT!POK,CALLVL,CALEN,UNITS,INFO,SINFO,TER!15863,1,01.01.2012,6041,1,1,387934</t>
  </si>
  <si>
    <t>USER_DT_71632.COMENT!POK,CALLVL,CALEN,UNITS,INFO,SINFO,TER!412867,1,01.01.2012,6041,1,1,387934</t>
  </si>
  <si>
    <t>USER_DT_71632.COMENT!POK,CALLVL,CALEN,UNITS,INFO,SINFO,TER!58440,1,01.01.2012,5837,1,1,387934</t>
  </si>
  <si>
    <t>USER_DT_71632.COMENT!POK,CALLVL,CALEN,UNITS,INFO,SINFO,TER!430634,1,01.01.2012,5837,1,1,387934</t>
  </si>
  <si>
    <t>USER_DT_71632.COMENT!POK,CALLVL,CALEN,UNITS,INFO,SINFO,TER!310745,1,01.01.2012,6015,1,1,387934</t>
  </si>
  <si>
    <t>USER_DT_71632.COMENT!POK,CALLVL,CALEN,UNITS,INFO,SINFO,TER!412870,1,01.01.2012,5427,1,1,387934</t>
  </si>
  <si>
    <t>USER_DT_71632.COMENT!POK,CALLVL,CALEN,UNITS,INFO,SINFO,TER!430612,1,01.01.2012,5427,1,1,387934</t>
  </si>
  <si>
    <t>USER_DT_71632.COMENT!POK,CALLVL,CALEN,UNITS,INFO,SINFO,TER!30874158,1,01.01.2012,6015,1,1,387934</t>
  </si>
  <si>
    <t>USER_DT_71778.COMENT!POK,CALLVL,CALEN,UNITS,OKVED,TER,SINFO,INFO!412879,1,01.01.2012,5967,18,387934,1,1</t>
  </si>
  <si>
    <t>USER_DT_71778.COMENT!POK,CALLVL,CALEN,UNITS,OKVED,TER,SINFO,INFO!412882,1,01.01.2012,5967,18,387934,1,1</t>
  </si>
  <si>
    <t>USER_DT_71632.COMENT!POK,CALLVL,CALEN,UNITS,INFO,SINFO,TER!369058,1,01.01.2012,6015,1,1,387934</t>
  </si>
  <si>
    <t>USER_DT_71632.COMENT!POK,CALLVL,CALEN,UNITS,INFO,SINFO,TER!430274,1,01.01.2012,5385,1,1,387934</t>
  </si>
  <si>
    <t>USER_DT_71632.COMENT!POK,CALLVL,CALEN,UNITS,INFO,SINFO,TER!412849,1,01.01.2012,5385,1,1,387934</t>
  </si>
  <si>
    <t>USER_DT_71632.COMENT!POK,CALLVL,CALEN,UNITS,INFO,SINFO,TER!310703,1,01.01.2012,6015,1,1,387934</t>
  </si>
  <si>
    <t>USER_DT_71632.COMENT!POK,CALLVL,CALEN,UNITS,INFO,SINFO,TER!412852,1,01.01.2012,6041,1,1,387934</t>
  </si>
  <si>
    <t>USER_DT_71632.COMENT!POK,CALLVL,CALEN,UNITS,INFO,SINFO,TER!389127,1,01.01.2012,5837,1,1,387934</t>
  </si>
  <si>
    <t>USER_DT_71632.COMENT!POK,CALLVL,CALEN,UNITS,INFO,SINFO,TER!389130,1,01.01.2012,5837,1,1,387934</t>
  </si>
  <si>
    <t>USER_DT_71632.COMENT!POK,CALLVL,CALEN,UNITS,INFO,SINFO,TER!413357,1,01.01.2012,5837,1,1,387934</t>
  </si>
  <si>
    <t>USER_DT_71632.COMENT!POK,CALLVL,CALEN,UNITS,INFO,SINFO,TER!389133,1,01.01.2012,5837,1,1,387934</t>
  </si>
  <si>
    <t>USER_DT_71632.COMENT!POK,CALLVL,CALEN,UNITS,INFO,SINFO,TER!406848,1,01.01.2012,5837,1,1,387934</t>
  </si>
  <si>
    <t>USER_DT_71632.COMENT!POK,CALLVL,CALEN,UNITS,INFO,SINFO,TER!406845,1,01.01.2012,5837,1,1,387934</t>
  </si>
  <si>
    <t>USER_DT_71632.COMENT!POK,CALLVL,CALEN,UNITS,INFO,SINFO,TER!30870762,1,01.01.2012,6015,1,1,387934</t>
  </si>
  <si>
    <t>USER_DT_71632.COMENT!POK,CALLVL,CALEN,UNITS,INFO,SINFO,TER!30870764,1,01.01.2012,6041,1,1,387934</t>
  </si>
  <si>
    <t>USER_DT_71632.COMENT!POK,CALLVL,CALEN,UNITS,INFO,SINFO,TER!430312,1,01.01.2012,6041,1,1,387934</t>
  </si>
  <si>
    <t>USER_DT_71632.COMENT!POK,CALLVL,CALEN,UNITS,INFO,SINFO,TER!430200,1,01.01.2012,6015,1,1,387934</t>
  </si>
  <si>
    <t>USER_DT_71632.COMENT!POK,CALLVL,CALEN,UNITS,INFO,SINFO,TER!430314,1,01.01.2012,6041,1,1,387934</t>
  </si>
  <si>
    <t>USER_DT_71632.COMENT!POK,CALLVL,CALEN,UNITS,INFO,SINFO,TER!30874159,1,01.01.2012,6015,1,1,387934</t>
  </si>
  <si>
    <t>USER_DT_71632.COMENT!POK,CALLVL,CALEN,UNITS,INFO,SINFO,TER!430204,1,01.01.2012,5967,1,1,387934</t>
  </si>
  <si>
    <t>USER_DT_71632.COMENT!POK,CALLVL,CALEN,UNITS,INFO,SINFO,TER!412998,1,01.01.2012,5967,1,1,387934</t>
  </si>
  <si>
    <t>USER_DT_71632.COMENT!POK,CALLVL,CALEN,UNITS,INFO,SINFO,TER!416398,1,01.01.2012,6015,1,1,387934</t>
  </si>
  <si>
    <t>USER_DT_71632.COMENT!POK,CALLVL,CALEN,UNITS,INFO,SINFO,TER!30874160,1,01.01.2012,6015,1,1,387934</t>
  </si>
  <si>
    <t>USER_DT_71632.COMENT!POK,CALLVL,CALEN,UNITS,INFO,SINFO,TER!413249,1,01.01.2012,6041,1,1,387934</t>
  </si>
  <si>
    <t>USER_DT_71632.COMENT!POK,CALLVL,CALEN,UNITS,INFO,SINFO,TER!413274,1,01.01.2012,6041,1,1,387934</t>
  </si>
  <si>
    <t>USER_DT_71632.COMENT!POK,CALLVL,CALEN,UNITS,INFO,SINFO,TER!30870766,1,01.01.2012,6015,1,1,387934</t>
  </si>
  <si>
    <t>USER_DT_71632.COMENT!POK,CALLVL,CALEN,UNITS,INFO,SINFO,TER!30870768,1,01.01.2012,5967,1,1,387934</t>
  </si>
  <si>
    <t>USER_DT_71632.COMENT!POK,CALLVL,CALEN,UNITS,INFO,SINFO,TER!413539,1,01.01.2012,5967,1,1,387934</t>
  </si>
  <si>
    <t>USER_DT_71632.COMENT!POK,CALLVL,CALEN,UNITS,INFO,SINFO,TER!413542,1,01.01.2012,5967,1,1,387934</t>
  </si>
  <si>
    <t>USER_DT_71632.COMENT!POK,CALLVL,CALEN,UNITS,INFO,SINFO,TER!30874161,1,01.01.2012,6015,1,1,387934</t>
  </si>
  <si>
    <t>USER_DT_71632.COMENT!POK,CALLVL,CALEN,UNITS,INFO,SINFO,TER!413257,1,01.01.2012,5967,1,1,387934</t>
  </si>
  <si>
    <t>USER_DT_71632.COMENT!POK,CALLVL,CALEN,UNITS,INFO,SINFO,TER!58486,1,01.01.2012,6015,1,1,387934</t>
  </si>
  <si>
    <t>USER_DT_71632.COMENT!POK,CALLVL,CALEN,UNITS,INFO,SINFO,TER!430464,1,01.01.2012,6041,1,1,387934</t>
  </si>
  <si>
    <t>USER_DT_71632.COMENT!POK,CALLVL,CALEN,UNITS,INFO,SINFO,TER!413323,1,01.01.2012,6041,1,1,387934</t>
  </si>
  <si>
    <t>USER_DT_71632.COMENT!POK,CALLVL,CALEN,UNITS,INFO,SINFO,TER!413326,1,01.01.2012,6041,1,1,387934</t>
  </si>
  <si>
    <t>USER_DT_71632.COMENT!POK,CALLVL,CALEN,UNITS,INFO,SINFO,TER!30821917,1,01.01.2012,6015,1,1,387934</t>
  </si>
  <si>
    <t>USER_DT_71632.COMENT!POK,CALLVL,CALEN,UNITS,INFO,SINFO,TER!30870770,1,01.01.2012,6041,1,1,387934</t>
  </si>
  <si>
    <t>USER_DT_71632.COMENT!POK,CALLVL,CALEN,UNITS,INFO,SINFO,TER!30870832,1,01.01.2012,5839,1,1,387934</t>
  </si>
  <si>
    <t>USER_DT_71632.COMENT!POK,CALLVL,CALEN,UNITS,INFO,SINFO,TER!58734,1,01.01.2012,5839,1,1,387934</t>
  </si>
  <si>
    <t>USER_DT_71632.COMENT!POK,CALLVL,CALEN,UNITS,INFO,SINFO,TER!949082,1,01.01.2012,5839,1,1,387934</t>
  </si>
  <si>
    <t>USER_DT_71632.COMENT!POK,CALLVL,CALEN,UNITS,INFO,SINFO,TER!949083,1,01.01.2012,5839,1,1,387934</t>
  </si>
  <si>
    <t>USER_DT_71632.COMENT!POK,CALLVL,CALEN,UNITS,INFO,SINFO,TER!30874162,1,01.01.2012,6015,1,1,387934</t>
  </si>
  <si>
    <t>USER_DT_71632.COMENT!POK,CALLVL,CALEN,UNITS,INFO,SINFO,TER!412994,1,01.01.2012,6041,1,1,387934</t>
  </si>
  <si>
    <t>USER_DT_71632.COMENT!POK,CALLVL,CALEN,UNITS,INFO,SINFO,TER!949090,1,01.01.2012,6041,1,1,387934</t>
  </si>
  <si>
    <t>USER_DT_71632.COMENT!POK,CALLVL,CALEN,UNITS,INFO,SINFO,TER!949091,1,01.01.2012,6041,1,1,387934</t>
  </si>
  <si>
    <t>USER_DT_71632.COMENT!POK,CALLVL,CALEN,UNITS,INFO,SINFO,TER!949092,1,01.01.2012,6041,1,1,387934</t>
  </si>
  <si>
    <t>USER_DT_71632.COMENT!POK,CALLVL,CALEN,UNITS,INFO,SINFO,TER!412991,1,01.01.2012,6041,1,1,387934</t>
  </si>
  <si>
    <t>USER_DT_71632.COMENT!POK,CALLVL,CALEN,UNITS,INFO,SINFO,TER!430264,1,01.01.2012,6015,1,1,387934</t>
  </si>
  <si>
    <t>USER_DT_71632.COMENT!POK,CALLVL,CALEN,UNITS,INFO,SINFO,TER!430346,1,01.01.2012,5967,1,1,387934</t>
  </si>
  <si>
    <t>USER_DT_71632.COMENT!POK,CALLVL,CALEN,UNITS,INFO,SINFO,TER!430348,1,01.01.2012,5967,1,1,387934</t>
  </si>
  <si>
    <t>USER_DT_71632.COMENT!POK,CALLVL,CALEN,UNITS,INFO,SINFO,TER!430266,1,01.01.2012,6015,1,1,387934</t>
  </si>
  <si>
    <t>USER_DT_71632.COMENT!POK,CALLVL,CALEN,UNITS,INFO,SINFO,TER!17502,1,01.01.2012,5967,1,1,387934</t>
  </si>
  <si>
    <t>USER_DT_71632.COMENT!POK,CALLVL,CALEN,UNITS,INFO,SINFO,TER!430350,1,01.01.2012,5967,1,1,387934</t>
  </si>
  <si>
    <t>USER_DT_71632.COMENT!POK,CALLVL,CALEN,UNITS,INFO,SINFO,TER!430268,1,01.01.2012,6015,1,1,387934</t>
  </si>
  <si>
    <t>USER_DT_71632.COMENT!POK,CALLVL,CALEN,UNITS,INFO,SINFO,TER!430486,1,01.01.2012,5967,1,1,387934</t>
  </si>
  <si>
    <t>USER_DT_71632.COMENT!POK,CALLVL,CALEN,UNITS,INFO,SINFO,TER!430488,1,01.01.2012,5967,1,1,387934</t>
  </si>
  <si>
    <t>USER_DT_71632.COMENT!POK,CALLVL,CALEN,UNITS,INFO,SINFO,TER!30870772,1,01.01.2012,6015,1,1,387934</t>
  </si>
  <si>
    <t>USER_DT_71632.COMENT!POK,CALLVL,CALEN,UNITS,INFO,SINFO,TER!30870774,1,01.01.2012,5967,1,1,387934</t>
  </si>
  <si>
    <t>USER_DT_71632.COMENT!POK,CALLVL,CALEN,UNITS,INFO,SINFO,TER!30814758,1,01.01.2012,5967,1,1,387934</t>
  </si>
  <si>
    <t>USER_DT_71632.COMENT!POK,CALLVL,CALEN,UNITS,INFO,SINFO,TER!30870776,1,01.01.2012,6015,1,1,387934</t>
  </si>
  <si>
    <t>USER_DT_71632.COMENT!POK,CALLVL,CALEN,UNITS,INFO,SINFO,TER!30870778,1,01.01.2012,5967,1,1,387934</t>
  </si>
  <si>
    <t>USER_DT_71632.COMENT!POK,CALLVL,CALEN,UNITS,INFO,SINFO,TER!30870780,1,01.01.2012,5967,1,1,387934</t>
  </si>
  <si>
    <t>USER_DT_71632.COMENT!POK,CALLVL,CALEN,UNITS,INFO,SINFO,TER!30874163,1,01.01.2012,6015,1,1,387934</t>
  </si>
  <si>
    <t>USER_DT_71632.COMENT!POK,CALLVL,CALEN,UNITS,INFO,SINFO,TER!406821,1,01.01.2012,6041,1,1,387934</t>
  </si>
  <si>
    <t>USER_DT_71632.COMENT!POK,CALLVL,CALEN,UNITS,INFO,SINFO,TER!30874164,1,01.01.2012,5419,1,1,387934</t>
  </si>
  <si>
    <t>USER_DT_71632.COMENT!POK,CALLVL,CALEN,UNITS,INFO,SINFO,TER!310730,1,01.01.2012,5419,1,1,387934</t>
  </si>
  <si>
    <t>USER_DT_71632.COMENT!POK,CALLVL,CALEN,UNITS,INFO,SINFO,TER!58626,1,01.01.2012,11959,1,1,387934</t>
  </si>
  <si>
    <t>USER_DT_71632.COMENT!POK,CALLVL,CALEN,UNITS,INFO,SINFO,TER!407800,1,01.01.2012,5419,1,1,387934</t>
  </si>
  <si>
    <t>USER_DT_71632.COMENT!POK,CALLVL,CALEN,UNITS,INFO,SINFO,TER!406869,1,01.01.2012,5427,1,1,387934</t>
  </si>
  <si>
    <t>USER_DT_71632.COMENT!POK,CALLVL,CALEN,UNITS,INFO,SINFO,TER!533421,1,01.01.2012,5427,1,1,387934</t>
  </si>
  <si>
    <t>USER_DT_71632.COMENT!POK,CALLVL,CALEN,UNITS,INFO,SINFO,TER!30870835,1,01.01.2012,5427,1,1,387934</t>
  </si>
  <si>
    <t>USER_DT_71632.COMENT!POK,CALLVL,CALEN,UNITS,INFO,SINFO,TER!30870837,1,01.01.2012,5427,1,1,387934</t>
  </si>
  <si>
    <t>USER_DT_71632.COMENT!POK,CALLVL,CALEN,UNITS,INFO,SINFO,TER!949038,1,01.01.2012,5427,1,1,387934</t>
  </si>
  <si>
    <t>USER_DT_71632.COMENT!POK,CALLVL,CALEN,UNITS,INFO,SINFO,TER!368980,1,01.01.2012,5427,1,1,387934</t>
  </si>
  <si>
    <t>USER_DT_71632.COMENT!POK,CALLVL,CALEN,UNITS,INFO,SINFO,TER!310739,1,01.01.2012,5419,1,1,387934</t>
  </si>
  <si>
    <t>USER_DT_71632.COMENT!POK,CALLVL,CALEN,UNITS,INFO,SINFO,TER!310742,1,01.01.2012,5419,1,1,387934</t>
  </si>
  <si>
    <t>USER_DT_71632.COMENT!POK,CALLVL,CALEN,UNITS,INFO,SINFO,TER!58640,1,01.01.2012,6015,1,1,387934</t>
  </si>
  <si>
    <t>USER_DT_71632.COMENT!POK,CALLVL,CALEN,UNITS,INFO,SINFO,TER!30870912,1,01.01.2012,5967,1,1,387934</t>
  </si>
  <si>
    <t>USER_DT_71632.COMENT!POK,CALLVL,CALEN,UNITS,INFO,SINFO,TER!533346,1,01.01.2012,5967,1,1,387934</t>
  </si>
  <si>
    <t>USER_DT_71632.COMENT!POK,CALLVL,CALEN,UNITS,INFO,SINFO,TER!310763,1,01.01.2012,6015,1,1,387934</t>
  </si>
  <si>
    <t>USER_DT_71632.COMENT!POK,CALLVL,CALEN,UNITS,INFO,SINFO,TER!413070,1,01.01.2012,5967,1,1,387934</t>
  </si>
  <si>
    <t>USER_DT_71632.COMENT!POK,CALLVL,CALEN,UNITS,INFO,SINFO,TER!413073,1,01.01.2012,5967,1,1,387934</t>
  </si>
  <si>
    <t>USER_DT_71632.COMENT!POK,CALLVL,CALEN,UNITS,INFO,SINFO,TER!310769,1,01.01.2012,6015,1,1,387934</t>
  </si>
  <si>
    <t>USER_DT_71632.COMENT!POK,CALLVL,CALEN,UNITS,INFO,SINFO,TER!413128,1,01.01.2012,5967,1,1,387934</t>
  </si>
  <si>
    <t>USER_DT_71632.COMENT!POK,CALLVL,CALEN,UNITS,INFO,SINFO,TER!413132,1,01.01.2012,5967,1,1,387934</t>
  </si>
  <si>
    <t>USER_DT_71632.COMENT!POK,CALLVL,CALEN,UNITS,INFO,SINFO,TER!30821927,1,01.01.2012,6015,1,1,387934</t>
  </si>
  <si>
    <t>USER_DT_71632.COMENT!POK,CALLVL,CALEN,UNITS,INFO,SINFO,TER!17408,1,01.01.2012,6165,1,1,387934</t>
  </si>
  <si>
    <t>USER_DT_71632.COMENT!POK,CALLVL,CALEN,UNITS,INFO,SINFO,TER!17410,1,01.01.2012,6165,1,1,387934</t>
  </si>
  <si>
    <t>USER_DT_71632.COMENT!POK,CALLVL,CALEN,UNITS,INFO,SINFO,TER!405203,1,01.01.2012,6015,1,1,387934</t>
  </si>
  <si>
    <t>USER_DT_71632.COMENT!POK,CALLVL,CALEN,UNITS,INFO,SINFO,TER!430342,1,01.01.2012,5837,1,1,387934</t>
  </si>
  <si>
    <t>USER_DT_71632.COMENT!POK,CALLVL,CALEN,UNITS,INFO,SINFO,TER!55595,1,01.01.2012,5837,1,1,387934</t>
  </si>
  <si>
    <t>USER_DT_71632.COMENT!POK,CALLVL,CALEN,UNITS,INFO,SINFO,TER!389184,1,01.01.2012,6015,1,1,387934</t>
  </si>
  <si>
    <t>USER_DT_71632.COMENT!POK,CALLVL,CALEN,UNITS,INFO,SINFO,TER!413144,1,01.01.2012,5837,1,1,387934</t>
  </si>
  <si>
    <t>USER_DT_71632.COMENT!POK,CALLVL,CALEN,UNITS,INFO,SINFO,TER!30672671,1,01.01.2012,5837,1,1,387934</t>
  </si>
  <si>
    <t>USER_DT_71632.COMENT!POK,CALLVL,CALEN,UNITS,INFO,SINFO,TER!413147,1,01.01.2012,5837,1,1,387934</t>
  </si>
  <si>
    <t>USER_DT_71632.COMENT!POK,CALLVL,CALEN,UNITS,INFO,SINFO,TER!30671442,1,01.01.2012,5839,1,1,387934</t>
  </si>
  <si>
    <t>USER_DT_71632.COMENT!POK,CALLVL,CALEN,UNITS,INFO,SINFO,TER!30671443,1,01.01.2012,5839,1,1,387934</t>
  </si>
  <si>
    <t>USER_DT_71632.COMENT!POK,CALLVL,CALEN,UNITS,INFO,SINFO,TER!58706,1,01.01.2012,5839,1,1,387934</t>
  </si>
  <si>
    <t>USER_DT_71632.COMENT!POK,CALLVL,CALEN,UNITS,INFO,SINFO,TER!30870809,1,01.01.2012,6015,1,1,387934</t>
  </si>
  <si>
    <t>USER_DT_71632.COMENT!POK,CALLVL,CALEN,UNITS,INFO,SINFO,TER!430672,1,01.01.2012,5837,1,1,387934</t>
  </si>
  <si>
    <t>USER_DT_71632.COMENT!POK,CALLVL,CALEN,UNITS,INFO,SINFO,TER!30870796,1,01.01.2012,5837,1,1,387934</t>
  </si>
  <si>
    <t>USER_DT_71632.COMENT!POK,CALLVL,CALEN,UNITS,INFO,SINFO,TER!30874165,1,01.01.2012,5837,1,1,387934</t>
  </si>
  <si>
    <t>USER_DT_71632.COMENT!POK,CALLVL,CALEN,UNITS,INFO,SINFO,TER!389238,1,01.01.2012,5839,1,1,387934</t>
  </si>
  <si>
    <t>USER_DT_71632.COMENT!POK,CALLVL,CALEN,UNITS,INFO,SINFO,TER!30870814,1,01.01.2012,23705,1,1,387934</t>
  </si>
  <si>
    <t>USER_DT_71632.COMENT!POK,CALLVL,CALEN,UNITS,INFO,SINFO,TER!310799,1,01.01.2012,6015,1,1,387934</t>
  </si>
  <si>
    <t>USER_DT_71632.COMENT!POK,CALLVL,CALEN,UNITS,INFO,SINFO,TER!14427,1,01.01.2012,6043,1,1,387934</t>
  </si>
  <si>
    <t>USER_DT_71632.COMENT!POK,CALLVL,CALEN,UNITS,INFO,SINFO,TER!416588,1,01.01.2012,5685,1,1,387934</t>
  </si>
  <si>
    <t>USER_DT_71632.COMENT!POK,CALLVL,CALEN,UNITS,INFO,SINFO,TER!430510,1,01.01.2012,5687,1,1,387934</t>
  </si>
  <si>
    <t>USER_DT_71632.COMENT!POK,CALLVL,CALEN,UNITS,INFO,SINFO,TER!430520,1,01.01.2012,6041,1,1,387934</t>
  </si>
  <si>
    <t>USER_DT_71632.COMENT!POK,CALLVL,CALEN,UNITS,INFO,SINFO,TER!416592,1,01.01.2012,5665,1,1,387934</t>
  </si>
  <si>
    <t>USER_DT_71632.COMENT!POK,CALLVL,CALEN,UNITS,INFO,SINFO,TER!430512,1,01.01.2012,5667,1,1,387934</t>
  </si>
  <si>
    <t>USER_DT_71632.COMENT!POK,CALLVL,CALEN,UNITS,INFO,SINFO,TER!430508,1,01.01.2012,5425,1,1,387934</t>
  </si>
  <si>
    <t>USER_DT_71632.COMENT!POK,CALLVL,CALEN,UNITS,INFO,SINFO,TER!416596,1,01.01.2012,5475,1,1,387934</t>
  </si>
  <si>
    <t>USER_DT_71632.COMENT!POK,CALLVL,CALEN,UNITS,INFO,SINFO,TER!430514,1,01.01.2012,5477,1,1,387934</t>
  </si>
  <si>
    <t>USER_DT_71632.COMENT!POK,CALLVL,CALEN,UNITS,INFO,SINFO,TER!949105,1,01.01.2012,6041,1,1,387934</t>
  </si>
  <si>
    <t>USER_DT_71632.COMENT!POK,CALLVL,CALEN,UNITS,INFO,SINFO,TER!416600,1,01.01.2012,5475,1,1,387934</t>
  </si>
  <si>
    <t>USER_DT_71632.COMENT!POK,CALLVL,CALEN,UNITS,INFO,SINFO,TER!430516,1,01.01.2012,5477,1,1,387934</t>
  </si>
  <si>
    <t>USER_DT_71632.COMENT!POK,CALLVL,CALEN,UNITS,INFO,SINFO,TER!949106,1,01.01.2012,6041,1,1,387934</t>
  </si>
  <si>
    <t>USER_DT_71632.COMENT!POK,CALLVL,CALEN,UNITS,INFO,SINFO,TER!416604,1,01.01.2012,5475,1,1,387934</t>
  </si>
  <si>
    <t>USER_DT_71632.COMENT!POK,CALLVL,CALEN,UNITS,INFO,SINFO,TER!430518,1,01.01.2012,5477,1,1,387934</t>
  </si>
  <si>
    <t>USER_DT_71632.COMENT!POK,CALLVL,CALEN,UNITS,INFO,SINFO,TER!949108,1,01.01.2012,6041,1,1,387934</t>
  </si>
  <si>
    <t>USER_DT_71632.COMENT!POK,CALLVL,CALEN,UNITS,INFO,SINFO,TER!430216,1,01.01.2012,5685,1,1,387934</t>
  </si>
  <si>
    <t>USER_DT_71632.COMENT!POK,CALLVL,CALEN,UNITS,INFO,SINFO,TER!430522,1,01.01.2012,5687,1,1,387934</t>
  </si>
  <si>
    <t>USER_DT_71632.COMENT!POK,CALLVL,CALEN,UNITS,INFO,SINFO,TER!430218,1,01.01.2012,5665,1,1,387934</t>
  </si>
  <si>
    <t>USER_DT_71632.COMENT!POK,CALLVL,CALEN,UNITS,INFO,SINFO,TER!430524,1,01.01.2012,5665,1,1,387934</t>
  </si>
  <si>
    <t>USER_DT_71632.COMENT!POK,CALLVL,CALEN,UNITS,INFO,SINFO,TER!430532,1,01.01.2012,5419,1,1,387934</t>
  </si>
  <si>
    <t>USER_DT_71632.COMENT!POK,CALLVL,CALEN,UNITS,INFO,SINFO,TER!430220,1,01.01.2012,5475,1,1,387934</t>
  </si>
  <si>
    <t>USER_DT_71632.COMENT!POK,CALLVL,CALEN,UNITS,INFO,SINFO,TER!430526,1,01.01.2012,5477,1,1,387934</t>
  </si>
  <si>
    <t>USER_DT_71632.COMENT!POK,CALLVL,CALEN,UNITS,INFO,SINFO,TER!430222,1,01.01.2012,5475,1,1,387934</t>
  </si>
  <si>
    <t>USER_DT_71632.COMENT!POK,CALLVL,CALEN,UNITS,INFO,SINFO,TER!430528,1,01.01.2012,5477,1,1,387934</t>
  </si>
  <si>
    <t>USER_DT_71632.COMENT!POK,CALLVL,CALEN,UNITS,INFO,SINFO,TER!430224,1,01.01.2012,5475,1,1,387934</t>
  </si>
  <si>
    <t>USER_DT_71632.COMENT!POK,CALLVL,CALEN,UNITS,INFO,SINFO,TER!430530,1,01.01.2012,5477,1,1,387934</t>
  </si>
  <si>
    <t>Показатели эффективности деятельности органов местного самоуправления городского округа (муниципального района)</t>
  </si>
  <si>
    <t>СЭП РМР за 2010,2011,2012,
эксп.-информ. № 33-02-13/68 от 27.02.2013</t>
  </si>
  <si>
    <t>Росстат: СЭП РМР за 2010, показ. для оценки 2011,2012 Росстат</t>
  </si>
  <si>
    <t>в аварийном состоянии нет, все указанные требуют капитального ремонта</t>
  </si>
  <si>
    <t>2012г.-по данным ДО ЯО</t>
  </si>
  <si>
    <t>уменьшение стоимости ОФ произошло в результате передачи имущества в собственность  Октябрьского с.п. в соотв. С ФЗ № 131 - ФЗ</t>
  </si>
  <si>
    <t>по данным переписи 2010 года</t>
  </si>
  <si>
    <t xml:space="preserve">да </t>
  </si>
  <si>
    <t>да</t>
  </si>
  <si>
    <t>Статистический сборник 33-02-06/8</t>
  </si>
  <si>
    <t>Статистический сборник 33-02-06/9 (2011)</t>
  </si>
  <si>
    <t>стат. Сборник № 33-02-06/15,
бюллет. № 33-02-09/13 от 14.02.2013(орг. не относ. к субъектам малого)
экспр.-информ. №33-02-13/103(МП)</t>
  </si>
  <si>
    <t>Росстат:  показ. для оценки 2011,2012 Росстат</t>
  </si>
  <si>
    <t>в 2010 году объем горячей воды уточнен с 27 тыс. м куб. до 4,9м куб.(уточнение по упр. Образования)  в 2012 году плановый объем уменьшен на объем потребления учреждениями здравоохранения</t>
  </si>
  <si>
    <t>количество семей, получивших жилые помещения и улучшивших жилищные условия в отчетном году</t>
  </si>
  <si>
    <t>я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</si>
</sst>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1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u val="single"/>
      <sz val="6.7"/>
      <color indexed="36"/>
      <name val="Arial Cyr"/>
      <family val="0"/>
    </font>
    <font>
      <i/>
      <sz val="11"/>
      <name val="Times New Roman"/>
      <family val="1"/>
    </font>
    <font>
      <sz val="12"/>
      <name val="Times New Roman"/>
      <family val="1"/>
    </font>
    <font>
      <u val="single"/>
      <sz val="9"/>
      <color indexed="22"/>
      <name val="Arial"/>
      <family val="0"/>
    </font>
    <font>
      <u val="single"/>
      <sz val="9"/>
      <color indexed="18"/>
      <name val="Arial"/>
      <family val="0"/>
    </font>
    <font>
      <sz val="8"/>
      <color indexed="8"/>
      <name val="Arial"/>
      <family val="0"/>
    </font>
    <font>
      <sz val="14"/>
      <color indexed="63"/>
      <name val="Tahoma"/>
      <family val="0"/>
    </font>
    <font>
      <b/>
      <sz val="10"/>
      <color indexed="63"/>
      <name val="Tahoma"/>
      <family val="0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8"/>
      <color indexed="8"/>
      <name val="Tahoma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8" fillId="0" borderId="1">
      <alignment horizontal="left" vertical="center" wrapText="1"/>
      <protection/>
    </xf>
    <xf numFmtId="0" fontId="7" fillId="0" borderId="1">
      <alignment horizontal="left" vertical="center" wrapText="1" indent="1"/>
      <protection/>
    </xf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0" fillId="0" borderId="0">
      <alignment/>
      <protection/>
    </xf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48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0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1" fillId="0" borderId="0" xfId="47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/>
    </xf>
    <xf numFmtId="0" fontId="11" fillId="0" borderId="14" xfId="47" applyNumberFormat="1" applyFont="1" applyFill="1" applyBorder="1" applyAlignment="1" applyProtection="1">
      <alignment vertical="top"/>
      <protection locked="0"/>
    </xf>
    <xf numFmtId="0" fontId="14" fillId="33" borderId="15" xfId="47" applyNumberFormat="1" applyFont="1" applyFill="1" applyBorder="1" applyAlignment="1" applyProtection="1">
      <alignment horizontal="center" vertical="center" wrapText="1"/>
      <protection/>
    </xf>
    <xf numFmtId="0" fontId="14" fillId="33" borderId="15" xfId="47" applyNumberFormat="1" applyFont="1" applyFill="1" applyBorder="1" applyAlignment="1" applyProtection="1">
      <alignment horizontal="center" vertical="center" wrapText="1"/>
      <protection locked="0"/>
    </xf>
    <xf numFmtId="0" fontId="15" fillId="33" borderId="15" xfId="47" applyNumberFormat="1" applyFont="1" applyFill="1" applyBorder="1" applyAlignment="1" applyProtection="1">
      <alignment horizontal="left" vertical="center" wrapText="1"/>
      <protection/>
    </xf>
    <xf numFmtId="0" fontId="15" fillId="33" borderId="15" xfId="47" applyNumberFormat="1" applyFont="1" applyFill="1" applyBorder="1" applyAlignment="1" applyProtection="1">
      <alignment horizontal="left" vertical="center" wrapText="1" indent="1"/>
      <protection/>
    </xf>
    <xf numFmtId="49" fontId="15" fillId="33" borderId="15" xfId="47" applyNumberFormat="1" applyFont="1" applyFill="1" applyBorder="1" applyAlignment="1" applyProtection="1">
      <alignment horizontal="center" vertical="center" wrapText="1"/>
      <protection/>
    </xf>
    <xf numFmtId="0" fontId="15" fillId="33" borderId="15" xfId="47" applyNumberFormat="1" applyFont="1" applyFill="1" applyBorder="1" applyAlignment="1" applyProtection="1">
      <alignment horizontal="left" vertical="center" wrapText="1" indent="2"/>
      <protection/>
    </xf>
    <xf numFmtId="0" fontId="15" fillId="33" borderId="15" xfId="47" applyNumberFormat="1" applyFont="1" applyFill="1" applyBorder="1" applyAlignment="1" applyProtection="1">
      <alignment horizontal="left" vertical="center" wrapText="1" indent="3"/>
      <protection/>
    </xf>
    <xf numFmtId="0" fontId="15" fillId="33" borderId="15" xfId="47" applyNumberFormat="1" applyFont="1" applyFill="1" applyBorder="1" applyAlignment="1" applyProtection="1">
      <alignment horizontal="left" vertical="center" wrapText="1" indent="4"/>
      <protection/>
    </xf>
    <xf numFmtId="4" fontId="16" fillId="34" borderId="15" xfId="47" applyNumberFormat="1" applyFont="1" applyFill="1" applyBorder="1" applyAlignment="1" applyProtection="1">
      <alignment horizontal="center" vertical="center"/>
      <protection/>
    </xf>
    <xf numFmtId="0" fontId="16" fillId="35" borderId="15" xfId="47" applyNumberFormat="1" applyFont="1" applyFill="1" applyBorder="1" applyAlignment="1" applyProtection="1">
      <alignment vertical="center" wrapText="1"/>
      <protection locked="0"/>
    </xf>
    <xf numFmtId="4" fontId="16" fillId="35" borderId="15" xfId="47" applyNumberFormat="1" applyFont="1" applyFill="1" applyBorder="1" applyAlignment="1" applyProtection="1">
      <alignment horizontal="center" vertical="center"/>
      <protection locked="0"/>
    </xf>
    <xf numFmtId="4" fontId="16" fillId="36" borderId="15" xfId="47" applyNumberFormat="1" applyFont="1" applyFill="1" applyBorder="1" applyAlignment="1" applyProtection="1">
      <alignment horizontal="center" vertical="center"/>
      <protection/>
    </xf>
    <xf numFmtId="0" fontId="16" fillId="36" borderId="15" xfId="47" applyNumberFormat="1" applyFont="1" applyFill="1" applyBorder="1" applyAlignment="1" applyProtection="1">
      <alignment vertical="center" wrapText="1"/>
      <protection/>
    </xf>
    <xf numFmtId="4" fontId="16" fillId="35" borderId="15" xfId="47" applyNumberFormat="1" applyFont="1" applyFill="1" applyBorder="1" applyAlignment="1" applyProtection="1">
      <alignment horizontal="center" vertical="center"/>
      <protection/>
    </xf>
    <xf numFmtId="0" fontId="15" fillId="0" borderId="15" xfId="47" applyNumberFormat="1" applyFont="1" applyFill="1" applyBorder="1" applyAlignment="1" applyProtection="1">
      <alignment horizontal="left" vertical="center" wrapText="1" indent="1"/>
      <protection/>
    </xf>
    <xf numFmtId="0" fontId="15" fillId="0" borderId="15" xfId="47" applyNumberFormat="1" applyFont="1" applyFill="1" applyBorder="1" applyAlignment="1" applyProtection="1">
      <alignment horizontal="left" vertical="center" wrapText="1"/>
      <protection/>
    </xf>
    <xf numFmtId="49" fontId="15" fillId="0" borderId="15" xfId="47" applyNumberFormat="1" applyFont="1" applyFill="1" applyBorder="1" applyAlignment="1" applyProtection="1">
      <alignment horizontal="center" vertical="center" wrapText="1"/>
      <protection/>
    </xf>
    <xf numFmtId="0" fontId="15" fillId="0" borderId="15" xfId="47" applyNumberFormat="1" applyFont="1" applyFill="1" applyBorder="1" applyAlignment="1" applyProtection="1">
      <alignment horizontal="left" vertical="center" wrapText="1" indent="2"/>
      <protection/>
    </xf>
    <xf numFmtId="0" fontId="9" fillId="0" borderId="0" xfId="47" applyNumberFormat="1" applyFont="1" applyFill="1" applyBorder="1" applyAlignment="1" applyProtection="1">
      <alignment vertical="top"/>
      <protection/>
    </xf>
    <xf numFmtId="0" fontId="10" fillId="0" borderId="0" xfId="47" applyNumberFormat="1" applyFont="1" applyFill="1" applyBorder="1" applyAlignment="1" applyProtection="1">
      <alignment vertical="top"/>
      <protection/>
    </xf>
    <xf numFmtId="0" fontId="12" fillId="0" borderId="0" xfId="47" applyNumberFormat="1" applyFont="1" applyFill="1" applyBorder="1" applyAlignment="1" applyProtection="1">
      <alignment horizontal="center" vertical="center" wrapText="1"/>
      <protection/>
    </xf>
    <xf numFmtId="0" fontId="13" fillId="0" borderId="0" xfId="47" applyNumberFormat="1" applyFont="1" applyFill="1" applyBorder="1" applyAlignment="1" applyProtection="1">
      <alignment vertical="top" wrapText="1"/>
      <protection/>
    </xf>
    <xf numFmtId="0" fontId="14" fillId="33" borderId="15" xfId="47" applyNumberFormat="1" applyFont="1" applyFill="1" applyBorder="1" applyAlignment="1" applyProtection="1">
      <alignment horizontal="center" vertical="center" wrapText="1"/>
      <protection/>
    </xf>
    <xf numFmtId="0" fontId="14" fillId="33" borderId="15" xfId="47" applyNumberFormat="1" applyFont="1" applyFill="1" applyBorder="1" applyAlignment="1" applyProtection="1">
      <alignment horizontal="center" vertical="center" wrapText="1"/>
      <protection locked="0"/>
    </xf>
    <xf numFmtId="0" fontId="15" fillId="33" borderId="15" xfId="47" applyNumberFormat="1" applyFont="1" applyFill="1" applyBorder="1" applyAlignment="1" applyProtection="1">
      <alignment horizontal="center" vertical="center" wrapText="1"/>
      <protection/>
    </xf>
    <xf numFmtId="0" fontId="15" fillId="33" borderId="15" xfId="47" applyNumberFormat="1" applyFont="1" applyFill="1" applyBorder="1" applyAlignment="1" applyProtection="1">
      <alignment horizontal="left" vertical="center" wrapText="1"/>
      <protection/>
    </xf>
    <xf numFmtId="0" fontId="15" fillId="36" borderId="15" xfId="47" applyNumberFormat="1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нна1" xfId="39"/>
    <cellStyle name="Анна2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  <cellStyle name="ᤀ̀ᇼ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67"/>
  <sheetViews>
    <sheetView showGridLines="0" tabSelected="1" workbookViewId="0" topLeftCell="A2">
      <pane ySplit="1920" topLeftCell="A2" activePane="bottomLeft" state="split"/>
      <selection pane="topLeft" activeCell="A2" sqref="A2"/>
      <selection pane="bottomLeft" activeCell="K25" sqref="K25"/>
    </sheetView>
  </sheetViews>
  <sheetFormatPr defaultColWidth="0" defaultRowHeight="12.75" zeroHeight="1"/>
  <cols>
    <col min="1" max="1" width="5.421875" style="2" customWidth="1"/>
    <col min="2" max="2" width="44.7109375" style="2" customWidth="1"/>
    <col min="3" max="3" width="0" style="2" hidden="1" customWidth="1"/>
    <col min="4" max="4" width="16.7109375" style="2" customWidth="1"/>
    <col min="5" max="5" width="12.8515625" style="2" customWidth="1"/>
    <col min="6" max="6" width="13.28125" style="2" customWidth="1"/>
    <col min="7" max="7" width="13.57421875" style="2" customWidth="1"/>
    <col min="8" max="8" width="14.421875" style="2" customWidth="1"/>
    <col min="9" max="9" width="13.00390625" style="2" customWidth="1"/>
    <col min="10" max="10" width="13.7109375" style="2" customWidth="1"/>
    <col min="11" max="11" width="31.7109375" style="2" customWidth="1"/>
    <col min="12" max="12" width="15.7109375" style="2" customWidth="1"/>
    <col min="13" max="16" width="9.140625" style="2" customWidth="1"/>
    <col min="17" max="16384" width="9.140625" style="2" hidden="1" customWidth="1"/>
  </cols>
  <sheetData>
    <row r="1" spans="1:11" ht="15" customHeight="1" hidden="1">
      <c r="A1" s="22"/>
      <c r="B1" s="23"/>
      <c r="C1" s="1"/>
      <c r="D1" s="1"/>
      <c r="E1" s="1"/>
      <c r="F1" s="1"/>
      <c r="G1" s="1"/>
      <c r="H1" s="1"/>
      <c r="I1" s="1"/>
      <c r="J1" s="1"/>
      <c r="K1" s="1"/>
    </row>
    <row r="2" spans="1:11" ht="39.75" customHeight="1">
      <c r="A2" s="24" t="s">
        <v>1375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8" customHeight="1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customHeight="1">
      <c r="A5" s="26"/>
      <c r="B5" s="26" t="s">
        <v>0</v>
      </c>
      <c r="C5" s="5"/>
      <c r="D5" s="27" t="s">
        <v>1</v>
      </c>
      <c r="E5" s="26" t="s">
        <v>2</v>
      </c>
      <c r="F5" s="26"/>
      <c r="G5" s="26"/>
      <c r="H5" s="26" t="s">
        <v>3</v>
      </c>
      <c r="I5" s="26"/>
      <c r="J5" s="26"/>
      <c r="K5" s="26" t="s">
        <v>4</v>
      </c>
    </row>
    <row r="6" spans="1:11" ht="0" customHeight="1" hidden="1">
      <c r="A6" s="26"/>
      <c r="B6" s="26"/>
      <c r="C6" s="4"/>
      <c r="D6" s="26"/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26"/>
    </row>
    <row r="7" spans="1:11" ht="15.75" customHeight="1">
      <c r="A7" s="26"/>
      <c r="B7" s="26"/>
      <c r="C7" s="4"/>
      <c r="D7" s="26"/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26"/>
    </row>
    <row r="8" spans="1:11" ht="15.75" customHeight="1">
      <c r="A8" s="28" t="s">
        <v>17</v>
      </c>
      <c r="B8" s="29"/>
      <c r="C8" s="29"/>
      <c r="D8" s="29"/>
      <c r="E8" s="30"/>
      <c r="F8" s="30"/>
      <c r="G8" s="30"/>
      <c r="H8" s="30"/>
      <c r="I8" s="30"/>
      <c r="J8" s="30"/>
      <c r="K8" s="30"/>
    </row>
    <row r="9" spans="1:53" ht="37.5" customHeight="1">
      <c r="A9" s="6" t="s">
        <v>18</v>
      </c>
      <c r="B9" s="7" t="s">
        <v>19</v>
      </c>
      <c r="C9" s="6" t="s">
        <v>20</v>
      </c>
      <c r="D9" s="8" t="s">
        <v>21</v>
      </c>
      <c r="E9" s="12">
        <f aca="true" t="shared" si="0" ref="E9:J9">IF(E137=0,,E10/E137*10)</f>
        <v>12.411347517730498</v>
      </c>
      <c r="F9" s="12">
        <f t="shared" si="0"/>
        <v>14.595941616233535</v>
      </c>
      <c r="G9" s="12">
        <f t="shared" si="0"/>
        <v>12.160228898426324</v>
      </c>
      <c r="H9" s="12">
        <f t="shared" si="0"/>
        <v>12.522361359570661</v>
      </c>
      <c r="I9" s="12">
        <f t="shared" si="0"/>
        <v>12.535816618911173</v>
      </c>
      <c r="J9" s="12">
        <f t="shared" si="0"/>
        <v>12.903225806451612</v>
      </c>
      <c r="K9" s="13"/>
      <c r="AU9" s="2" t="s">
        <v>374</v>
      </c>
      <c r="AV9" s="2" t="s">
        <v>375</v>
      </c>
      <c r="AW9" s="2" t="s">
        <v>376</v>
      </c>
      <c r="AX9" s="2" t="s">
        <v>803</v>
      </c>
      <c r="AY9" s="2" t="s">
        <v>804</v>
      </c>
      <c r="AZ9" s="2" t="s">
        <v>805</v>
      </c>
      <c r="BA9" s="2" t="s">
        <v>1232</v>
      </c>
    </row>
    <row r="10" spans="1:53" ht="34.5" customHeight="1">
      <c r="A10" s="6"/>
      <c r="B10" s="9" t="s">
        <v>22</v>
      </c>
      <c r="C10" s="6" t="s">
        <v>23</v>
      </c>
      <c r="D10" s="8" t="s">
        <v>24</v>
      </c>
      <c r="E10" s="14">
        <v>35</v>
      </c>
      <c r="F10" s="14">
        <v>41</v>
      </c>
      <c r="G10" s="14">
        <v>34</v>
      </c>
      <c r="H10" s="14">
        <v>35</v>
      </c>
      <c r="I10" s="14">
        <v>35</v>
      </c>
      <c r="J10" s="14">
        <v>36</v>
      </c>
      <c r="K10" s="13"/>
      <c r="AU10" s="2" t="s">
        <v>377</v>
      </c>
      <c r="AV10" s="2" t="s">
        <v>378</v>
      </c>
      <c r="AW10" s="2" t="s">
        <v>379</v>
      </c>
      <c r="AX10" s="2" t="s">
        <v>806</v>
      </c>
      <c r="AY10" s="2" t="s">
        <v>807</v>
      </c>
      <c r="AZ10" s="2" t="s">
        <v>808</v>
      </c>
      <c r="BA10" s="2" t="s">
        <v>1233</v>
      </c>
    </row>
    <row r="11" spans="1:53" ht="59.25" customHeight="1">
      <c r="A11" s="6" t="s">
        <v>25</v>
      </c>
      <c r="B11" s="7" t="s">
        <v>26</v>
      </c>
      <c r="C11" s="6" t="s">
        <v>27</v>
      </c>
      <c r="D11" s="8" t="s">
        <v>28</v>
      </c>
      <c r="E11" s="12">
        <f aca="true" t="shared" si="1" ref="E11:J11">IF(E13=0,,E12/E13*100)</f>
        <v>29.38394850912912</v>
      </c>
      <c r="F11" s="12">
        <f t="shared" si="1"/>
        <v>29.01059157840351</v>
      </c>
      <c r="G11" s="12">
        <f t="shared" si="1"/>
        <v>22.532402791625124</v>
      </c>
      <c r="H11" s="12">
        <f t="shared" si="1"/>
        <v>22.857142857142858</v>
      </c>
      <c r="I11" s="12">
        <f t="shared" si="1"/>
        <v>22.857142857142858</v>
      </c>
      <c r="J11" s="12">
        <f t="shared" si="1"/>
        <v>23.454157782515992</v>
      </c>
      <c r="K11" s="13"/>
      <c r="AU11" s="2" t="s">
        <v>380</v>
      </c>
      <c r="AV11" s="2" t="s">
        <v>381</v>
      </c>
      <c r="AW11" s="2" t="s">
        <v>382</v>
      </c>
      <c r="AX11" s="2" t="s">
        <v>809</v>
      </c>
      <c r="AY11" s="2" t="s">
        <v>810</v>
      </c>
      <c r="AZ11" s="2" t="s">
        <v>811</v>
      </c>
      <c r="BA11" s="2" t="s">
        <v>1234</v>
      </c>
    </row>
    <row r="12" spans="1:53" ht="37.5" customHeight="1">
      <c r="A12" s="6"/>
      <c r="B12" s="9" t="s">
        <v>29</v>
      </c>
      <c r="C12" s="6" t="s">
        <v>30</v>
      </c>
      <c r="D12" s="8" t="s">
        <v>31</v>
      </c>
      <c r="E12" s="14">
        <f>866+1371</f>
        <v>2237</v>
      </c>
      <c r="F12" s="14">
        <f>959+1287</f>
        <v>2246</v>
      </c>
      <c r="G12" s="14">
        <f>886+696</f>
        <v>1582</v>
      </c>
      <c r="H12" s="14">
        <f>900+700</f>
        <v>1600</v>
      </c>
      <c r="I12" s="14">
        <f>900+700</f>
        <v>1600</v>
      </c>
      <c r="J12" s="14">
        <f>915+735</f>
        <v>1650</v>
      </c>
      <c r="K12" s="13"/>
      <c r="AU12" s="2" t="s">
        <v>383</v>
      </c>
      <c r="AV12" s="2" t="s">
        <v>384</v>
      </c>
      <c r="AW12" s="2" t="s">
        <v>385</v>
      </c>
      <c r="AX12" s="2" t="s">
        <v>812</v>
      </c>
      <c r="AY12" s="2" t="s">
        <v>813</v>
      </c>
      <c r="AZ12" s="2" t="s">
        <v>814</v>
      </c>
      <c r="BA12" s="2" t="s">
        <v>1235</v>
      </c>
    </row>
    <row r="13" spans="1:53" ht="61.5" customHeight="1">
      <c r="A13" s="6"/>
      <c r="B13" s="9" t="s">
        <v>32</v>
      </c>
      <c r="C13" s="6" t="s">
        <v>33</v>
      </c>
      <c r="D13" s="8" t="s">
        <v>31</v>
      </c>
      <c r="E13" s="14">
        <v>7613</v>
      </c>
      <c r="F13" s="14">
        <v>7742</v>
      </c>
      <c r="G13" s="14">
        <f>6135+886</f>
        <v>7021</v>
      </c>
      <c r="H13" s="14">
        <f>6100+900</f>
        <v>7000</v>
      </c>
      <c r="I13" s="14">
        <f>6100+900</f>
        <v>7000</v>
      </c>
      <c r="J13" s="14">
        <f>6120+915</f>
        <v>7035</v>
      </c>
      <c r="K13" s="13" t="s">
        <v>1386</v>
      </c>
      <c r="AU13" s="2" t="s">
        <v>386</v>
      </c>
      <c r="AV13" s="2" t="s">
        <v>387</v>
      </c>
      <c r="AW13" s="2" t="s">
        <v>388</v>
      </c>
      <c r="AX13" s="2" t="s">
        <v>815</v>
      </c>
      <c r="AY13" s="2" t="s">
        <v>816</v>
      </c>
      <c r="AZ13" s="2" t="s">
        <v>817</v>
      </c>
      <c r="BA13" s="2" t="s">
        <v>1236</v>
      </c>
    </row>
    <row r="14" spans="1:53" ht="37.5" customHeight="1">
      <c r="A14" s="6" t="s">
        <v>34</v>
      </c>
      <c r="B14" s="7" t="s">
        <v>35</v>
      </c>
      <c r="C14" s="6" t="s">
        <v>36</v>
      </c>
      <c r="D14" s="8" t="s">
        <v>37</v>
      </c>
      <c r="E14" s="12">
        <f aca="true" t="shared" si="2" ref="E14:J14">IF(E137=0,,E15/E137)</f>
        <v>36695.24822695035</v>
      </c>
      <c r="F14" s="12">
        <f t="shared" si="2"/>
        <v>23501.708793164828</v>
      </c>
      <c r="G14" s="12">
        <f t="shared" si="2"/>
        <v>23023.068669527896</v>
      </c>
      <c r="H14" s="12">
        <f t="shared" si="2"/>
        <v>23255.813953488374</v>
      </c>
      <c r="I14" s="12">
        <f t="shared" si="2"/>
        <v>24355.300859598854</v>
      </c>
      <c r="J14" s="12">
        <f t="shared" si="2"/>
        <v>25089.605734767025</v>
      </c>
      <c r="K14" s="13"/>
      <c r="AU14" s="2" t="s">
        <v>389</v>
      </c>
      <c r="AV14" s="2" t="s">
        <v>390</v>
      </c>
      <c r="AW14" s="2" t="s">
        <v>391</v>
      </c>
      <c r="AX14" s="2" t="s">
        <v>818</v>
      </c>
      <c r="AY14" s="2" t="s">
        <v>819</v>
      </c>
      <c r="AZ14" s="2" t="s">
        <v>820</v>
      </c>
      <c r="BA14" s="2" t="s">
        <v>1237</v>
      </c>
    </row>
    <row r="15" spans="1:53" ht="32.25" customHeight="1">
      <c r="A15" s="6"/>
      <c r="B15" s="9" t="s">
        <v>38</v>
      </c>
      <c r="C15" s="6" t="s">
        <v>39</v>
      </c>
      <c r="D15" s="8" t="s">
        <v>40</v>
      </c>
      <c r="E15" s="14">
        <v>1034806</v>
      </c>
      <c r="F15" s="14">
        <v>660163</v>
      </c>
      <c r="G15" s="14">
        <v>643725</v>
      </c>
      <c r="H15" s="14">
        <v>650000</v>
      </c>
      <c r="I15" s="14">
        <v>680000</v>
      </c>
      <c r="J15" s="14">
        <v>700000</v>
      </c>
      <c r="K15" s="13" t="s">
        <v>1376</v>
      </c>
      <c r="AU15" s="2" t="s">
        <v>392</v>
      </c>
      <c r="AV15" s="2" t="s">
        <v>393</v>
      </c>
      <c r="AW15" s="2" t="s">
        <v>394</v>
      </c>
      <c r="AX15" s="2" t="s">
        <v>821</v>
      </c>
      <c r="AY15" s="2" t="s">
        <v>822</v>
      </c>
      <c r="AZ15" s="2" t="s">
        <v>823</v>
      </c>
      <c r="BA15" s="2" t="s">
        <v>1238</v>
      </c>
    </row>
    <row r="16" spans="1:53" ht="48.75" customHeight="1">
      <c r="A16" s="6" t="s">
        <v>41</v>
      </c>
      <c r="B16" s="7" t="s">
        <v>42</v>
      </c>
      <c r="C16" s="6" t="s">
        <v>43</v>
      </c>
      <c r="D16" s="8" t="s">
        <v>28</v>
      </c>
      <c r="E16" s="12">
        <f aca="true" t="shared" si="3" ref="E16:J16">IF(E18=0,,E17/E18*100)</f>
        <v>46.49093802718273</v>
      </c>
      <c r="F16" s="12">
        <f t="shared" si="3"/>
        <v>46.49093802718273</v>
      </c>
      <c r="G16" s="12">
        <f t="shared" si="3"/>
        <v>46.49900690708852</v>
      </c>
      <c r="H16" s="12">
        <f t="shared" si="3"/>
        <v>46.50507686921094</v>
      </c>
      <c r="I16" s="12">
        <f t="shared" si="3"/>
        <v>46.51144284941274</v>
      </c>
      <c r="J16" s="12">
        <f t="shared" si="3"/>
        <v>46.51780882961454</v>
      </c>
      <c r="K16" s="13"/>
      <c r="AU16" s="2" t="s">
        <v>395</v>
      </c>
      <c r="AV16" s="2" t="s">
        <v>396</v>
      </c>
      <c r="AW16" s="2" t="s">
        <v>397</v>
      </c>
      <c r="AX16" s="2" t="s">
        <v>824</v>
      </c>
      <c r="AY16" s="2" t="s">
        <v>825</v>
      </c>
      <c r="AZ16" s="2" t="s">
        <v>826</v>
      </c>
      <c r="BA16" s="2" t="s">
        <v>1239</v>
      </c>
    </row>
    <row r="17" spans="1:53" ht="37.5" customHeight="1">
      <c r="A17" s="6"/>
      <c r="B17" s="21" t="s">
        <v>44</v>
      </c>
      <c r="C17" s="19" t="s">
        <v>45</v>
      </c>
      <c r="D17" s="20" t="s">
        <v>46</v>
      </c>
      <c r="E17" s="14">
        <v>146060.58</v>
      </c>
      <c r="F17" s="14">
        <v>146060.58</v>
      </c>
      <c r="G17" s="14">
        <v>146085.93</v>
      </c>
      <c r="H17" s="14">
        <v>146105</v>
      </c>
      <c r="I17" s="14">
        <v>146125</v>
      </c>
      <c r="J17" s="14">
        <v>146145</v>
      </c>
      <c r="K17" s="13"/>
      <c r="AU17" s="2" t="s">
        <v>398</v>
      </c>
      <c r="AV17" s="2" t="s">
        <v>399</v>
      </c>
      <c r="AW17" s="2" t="s">
        <v>400</v>
      </c>
      <c r="AX17" s="2" t="s">
        <v>827</v>
      </c>
      <c r="AY17" s="2" t="s">
        <v>828</v>
      </c>
      <c r="AZ17" s="2" t="s">
        <v>829</v>
      </c>
      <c r="BA17" s="2" t="s">
        <v>1240</v>
      </c>
    </row>
    <row r="18" spans="1:53" ht="27" customHeight="1">
      <c r="A18" s="6"/>
      <c r="B18" s="21" t="s">
        <v>47</v>
      </c>
      <c r="C18" s="19" t="s">
        <v>48</v>
      </c>
      <c r="D18" s="20" t="s">
        <v>46</v>
      </c>
      <c r="E18" s="14">
        <v>314170</v>
      </c>
      <c r="F18" s="14">
        <v>314170</v>
      </c>
      <c r="G18" s="14">
        <v>314170</v>
      </c>
      <c r="H18" s="14">
        <v>314170</v>
      </c>
      <c r="I18" s="14">
        <v>314170</v>
      </c>
      <c r="J18" s="14">
        <v>314170</v>
      </c>
      <c r="K18" s="13"/>
      <c r="AU18" s="2" t="s">
        <v>401</v>
      </c>
      <c r="AV18" s="2" t="s">
        <v>402</v>
      </c>
      <c r="AW18" s="2" t="s">
        <v>403</v>
      </c>
      <c r="AX18" s="2" t="s">
        <v>830</v>
      </c>
      <c r="AY18" s="2" t="s">
        <v>831</v>
      </c>
      <c r="AZ18" s="2" t="s">
        <v>832</v>
      </c>
      <c r="BA18" s="2" t="s">
        <v>1241</v>
      </c>
    </row>
    <row r="19" spans="1:53" ht="27" customHeight="1">
      <c r="A19" s="6" t="s">
        <v>49</v>
      </c>
      <c r="B19" s="7" t="s">
        <v>50</v>
      </c>
      <c r="C19" s="6" t="s">
        <v>51</v>
      </c>
      <c r="D19" s="8" t="s">
        <v>28</v>
      </c>
      <c r="E19" s="12">
        <f aca="true" t="shared" si="4" ref="E19:J19">IF(E21=0,,E20/E21*100)</f>
        <v>70.58823529411765</v>
      </c>
      <c r="F19" s="12">
        <f t="shared" si="4"/>
        <v>81.25</v>
      </c>
      <c r="G19" s="12">
        <f t="shared" si="4"/>
        <v>62.5</v>
      </c>
      <c r="H19" s="12">
        <f t="shared" si="4"/>
        <v>42.857142857142854</v>
      </c>
      <c r="I19" s="12">
        <f t="shared" si="4"/>
        <v>42.857142857142854</v>
      </c>
      <c r="J19" s="12">
        <f t="shared" si="4"/>
        <v>42.857142857142854</v>
      </c>
      <c r="K19" s="13"/>
      <c r="AU19" s="2" t="s">
        <v>404</v>
      </c>
      <c r="AV19" s="2" t="s">
        <v>405</v>
      </c>
      <c r="AW19" s="2" t="s">
        <v>406</v>
      </c>
      <c r="AX19" s="2" t="s">
        <v>833</v>
      </c>
      <c r="AY19" s="2" t="s">
        <v>834</v>
      </c>
      <c r="AZ19" s="2" t="s">
        <v>835</v>
      </c>
      <c r="BA19" s="2" t="s">
        <v>1242</v>
      </c>
    </row>
    <row r="20" spans="1:53" ht="27" customHeight="1">
      <c r="A20" s="6"/>
      <c r="B20" s="9" t="s">
        <v>52</v>
      </c>
      <c r="C20" s="6" t="s">
        <v>53</v>
      </c>
      <c r="D20" s="8" t="s">
        <v>24</v>
      </c>
      <c r="E20" s="14">
        <v>12</v>
      </c>
      <c r="F20" s="14">
        <v>13</v>
      </c>
      <c r="G20" s="14">
        <v>10</v>
      </c>
      <c r="H20" s="14">
        <v>6</v>
      </c>
      <c r="I20" s="14">
        <v>6</v>
      </c>
      <c r="J20" s="14">
        <v>6</v>
      </c>
      <c r="K20" s="13"/>
      <c r="AU20" s="2" t="s">
        <v>407</v>
      </c>
      <c r="AV20" s="2" t="s">
        <v>408</v>
      </c>
      <c r="AW20" s="2" t="s">
        <v>409</v>
      </c>
      <c r="AX20" s="2" t="s">
        <v>836</v>
      </c>
      <c r="AY20" s="2" t="s">
        <v>837</v>
      </c>
      <c r="AZ20" s="2" t="s">
        <v>838</v>
      </c>
      <c r="BA20" s="2" t="s">
        <v>1243</v>
      </c>
    </row>
    <row r="21" spans="1:53" ht="27" customHeight="1">
      <c r="A21" s="6"/>
      <c r="B21" s="9" t="s">
        <v>54</v>
      </c>
      <c r="C21" s="6" t="s">
        <v>55</v>
      </c>
      <c r="D21" s="8" t="s">
        <v>24</v>
      </c>
      <c r="E21" s="14">
        <v>17</v>
      </c>
      <c r="F21" s="14">
        <v>16</v>
      </c>
      <c r="G21" s="14">
        <v>16</v>
      </c>
      <c r="H21" s="14">
        <v>14</v>
      </c>
      <c r="I21" s="14">
        <v>14</v>
      </c>
      <c r="J21" s="14">
        <v>14</v>
      </c>
      <c r="K21" s="13"/>
      <c r="AU21" s="2" t="s">
        <v>410</v>
      </c>
      <c r="AV21" s="2" t="s">
        <v>411</v>
      </c>
      <c r="AW21" s="2" t="s">
        <v>412</v>
      </c>
      <c r="AX21" s="2" t="s">
        <v>839</v>
      </c>
      <c r="AY21" s="2" t="s">
        <v>840</v>
      </c>
      <c r="AZ21" s="2" t="s">
        <v>841</v>
      </c>
      <c r="BA21" s="2" t="s">
        <v>1244</v>
      </c>
    </row>
    <row r="22" spans="1:53" ht="59.25" customHeight="1">
      <c r="A22" s="6" t="s">
        <v>56</v>
      </c>
      <c r="B22" s="7" t="s">
        <v>57</v>
      </c>
      <c r="C22" s="6" t="s">
        <v>58</v>
      </c>
      <c r="D22" s="8" t="s">
        <v>28</v>
      </c>
      <c r="E22" s="12">
        <f aca="true" t="shared" si="5" ref="E22:J22">IF(E24=0,,E23/E24*100)</f>
        <v>89.46305026633196</v>
      </c>
      <c r="F22" s="12">
        <f t="shared" si="5"/>
        <v>90.268034004622</v>
      </c>
      <c r="G22" s="12">
        <f t="shared" si="5"/>
        <v>89.05269891053152</v>
      </c>
      <c r="H22" s="12">
        <f t="shared" si="5"/>
        <v>87.60832783096731</v>
      </c>
      <c r="I22" s="12">
        <f t="shared" si="5"/>
        <v>86.05872400132057</v>
      </c>
      <c r="J22" s="12">
        <f t="shared" si="5"/>
        <v>84.65768405414329</v>
      </c>
      <c r="K22" s="13"/>
      <c r="AU22" s="2" t="s">
        <v>413</v>
      </c>
      <c r="AV22" s="2" t="s">
        <v>414</v>
      </c>
      <c r="AW22" s="2" t="s">
        <v>415</v>
      </c>
      <c r="AX22" s="2" t="s">
        <v>842</v>
      </c>
      <c r="AY22" s="2" t="s">
        <v>843</v>
      </c>
      <c r="AZ22" s="2" t="s">
        <v>844</v>
      </c>
      <c r="BA22" s="2" t="s">
        <v>1245</v>
      </c>
    </row>
    <row r="23" spans="1:53" ht="59.25" customHeight="1">
      <c r="A23" s="6"/>
      <c r="B23" s="9" t="s">
        <v>59</v>
      </c>
      <c r="C23" s="6" t="s">
        <v>60</v>
      </c>
      <c r="D23" s="8" t="s">
        <v>61</v>
      </c>
      <c r="E23" s="14">
        <v>876.72</v>
      </c>
      <c r="F23" s="14">
        <v>874.95</v>
      </c>
      <c r="G23" s="14">
        <v>863.17</v>
      </c>
      <c r="H23" s="14">
        <v>849.17</v>
      </c>
      <c r="I23" s="14">
        <v>834.15</v>
      </c>
      <c r="J23" s="14">
        <v>820.57</v>
      </c>
      <c r="K23" s="13"/>
      <c r="AU23" s="2" t="s">
        <v>416</v>
      </c>
      <c r="AV23" s="2" t="s">
        <v>417</v>
      </c>
      <c r="AW23" s="2" t="s">
        <v>418</v>
      </c>
      <c r="AX23" s="2" t="s">
        <v>845</v>
      </c>
      <c r="AY23" s="2" t="s">
        <v>846</v>
      </c>
      <c r="AZ23" s="2" t="s">
        <v>847</v>
      </c>
      <c r="BA23" s="2" t="s">
        <v>1246</v>
      </c>
    </row>
    <row r="24" spans="1:53" ht="48.75" customHeight="1">
      <c r="A24" s="6"/>
      <c r="B24" s="9" t="s">
        <v>62</v>
      </c>
      <c r="C24" s="6" t="s">
        <v>63</v>
      </c>
      <c r="D24" s="8" t="s">
        <v>61</v>
      </c>
      <c r="E24" s="14">
        <v>979.98</v>
      </c>
      <c r="F24" s="14">
        <v>969.28</v>
      </c>
      <c r="G24" s="14">
        <v>969.28</v>
      </c>
      <c r="H24" s="14">
        <v>969.28</v>
      </c>
      <c r="I24" s="14">
        <v>969.28</v>
      </c>
      <c r="J24" s="14">
        <v>969.28</v>
      </c>
      <c r="K24" s="13"/>
      <c r="AU24" s="2" t="s">
        <v>419</v>
      </c>
      <c r="AV24" s="2" t="s">
        <v>420</v>
      </c>
      <c r="AW24" s="2" t="s">
        <v>421</v>
      </c>
      <c r="AX24" s="2" t="s">
        <v>848</v>
      </c>
      <c r="AY24" s="2" t="s">
        <v>849</v>
      </c>
      <c r="AZ24" s="2" t="s">
        <v>850</v>
      </c>
      <c r="BA24" s="2" t="s">
        <v>1247</v>
      </c>
    </row>
    <row r="25" spans="1:53" ht="81" customHeight="1">
      <c r="A25" s="6" t="s">
        <v>64</v>
      </c>
      <c r="B25" s="7" t="s">
        <v>65</v>
      </c>
      <c r="C25" s="6" t="s">
        <v>66</v>
      </c>
      <c r="D25" s="8" t="s">
        <v>28</v>
      </c>
      <c r="E25" s="12">
        <f aca="true" t="shared" si="6" ref="E25:J25">IF(E137=0,,E26/E137/10)</f>
        <v>15.28014184397163</v>
      </c>
      <c r="F25" s="12">
        <f t="shared" si="6"/>
        <v>2.0968316126735496</v>
      </c>
      <c r="G25" s="12">
        <f t="shared" si="6"/>
        <v>2.1065808297567954</v>
      </c>
      <c r="H25" s="12">
        <f t="shared" si="6"/>
        <v>2.1073345259391774</v>
      </c>
      <c r="I25" s="12">
        <f t="shared" si="6"/>
        <v>2.109598853868195</v>
      </c>
      <c r="J25" s="12">
        <f t="shared" si="6"/>
        <v>2.111111111111111</v>
      </c>
      <c r="K25" s="13"/>
      <c r="AU25" s="2" t="s">
        <v>422</v>
      </c>
      <c r="AV25" s="2" t="s">
        <v>423</v>
      </c>
      <c r="AW25" s="2" t="s">
        <v>424</v>
      </c>
      <c r="AX25" s="2" t="s">
        <v>851</v>
      </c>
      <c r="AY25" s="2" t="s">
        <v>852</v>
      </c>
      <c r="AZ25" s="2" t="s">
        <v>853</v>
      </c>
      <c r="BA25" s="2" t="s">
        <v>1248</v>
      </c>
    </row>
    <row r="26" spans="1:53" ht="70.5" customHeight="1">
      <c r="A26" s="6"/>
      <c r="B26" s="9" t="s">
        <v>67</v>
      </c>
      <c r="C26" s="6" t="s">
        <v>68</v>
      </c>
      <c r="D26" s="8" t="s">
        <v>31</v>
      </c>
      <c r="E26" s="14">
        <v>4309</v>
      </c>
      <c r="F26" s="14">
        <v>589</v>
      </c>
      <c r="G26" s="14">
        <v>589</v>
      </c>
      <c r="H26" s="14">
        <v>589</v>
      </c>
      <c r="I26" s="14">
        <v>589</v>
      </c>
      <c r="J26" s="14">
        <v>589</v>
      </c>
      <c r="K26" s="13" t="s">
        <v>1381</v>
      </c>
      <c r="AU26" s="2" t="s">
        <v>425</v>
      </c>
      <c r="AV26" s="2" t="s">
        <v>426</v>
      </c>
      <c r="AW26" s="2" t="s">
        <v>427</v>
      </c>
      <c r="AX26" s="2" t="s">
        <v>854</v>
      </c>
      <c r="AY26" s="2" t="s">
        <v>855</v>
      </c>
      <c r="AZ26" s="2" t="s">
        <v>856</v>
      </c>
      <c r="BA26" s="2" t="s">
        <v>1249</v>
      </c>
    </row>
    <row r="27" spans="1:11" ht="27" customHeight="1">
      <c r="A27" s="6" t="s">
        <v>69</v>
      </c>
      <c r="B27" s="7" t="s">
        <v>70</v>
      </c>
      <c r="C27" s="6" t="s">
        <v>70</v>
      </c>
      <c r="D27" s="8"/>
      <c r="E27" s="15"/>
      <c r="F27" s="15"/>
      <c r="G27" s="15"/>
      <c r="H27" s="15"/>
      <c r="I27" s="15"/>
      <c r="J27" s="15"/>
      <c r="K27" s="16"/>
    </row>
    <row r="28" spans="1:53" ht="37.5" customHeight="1">
      <c r="A28" s="6"/>
      <c r="B28" s="9" t="s">
        <v>71</v>
      </c>
      <c r="C28" s="6" t="s">
        <v>72</v>
      </c>
      <c r="D28" s="8" t="s">
        <v>37</v>
      </c>
      <c r="E28" s="14">
        <v>14932</v>
      </c>
      <c r="F28" s="14">
        <v>16692.3</v>
      </c>
      <c r="G28" s="14">
        <v>18668.4</v>
      </c>
      <c r="H28" s="17">
        <f>G28*1.117</f>
        <v>20852.6028</v>
      </c>
      <c r="I28" s="17">
        <f>H28*1.117</f>
        <v>23292.3573276</v>
      </c>
      <c r="J28" s="17">
        <f>I28*1.117</f>
        <v>26017.563134929198</v>
      </c>
      <c r="K28" s="13" t="s">
        <v>1377</v>
      </c>
      <c r="AU28" s="2" t="s">
        <v>428</v>
      </c>
      <c r="AV28" s="2" t="s">
        <v>429</v>
      </c>
      <c r="AW28" s="2" t="s">
        <v>430</v>
      </c>
      <c r="AX28" s="2" t="s">
        <v>857</v>
      </c>
      <c r="AY28" s="2" t="s">
        <v>858</v>
      </c>
      <c r="AZ28" s="2" t="s">
        <v>859</v>
      </c>
      <c r="BA28" s="2" t="s">
        <v>1250</v>
      </c>
    </row>
    <row r="29" spans="1:53" ht="27" customHeight="1">
      <c r="A29" s="6"/>
      <c r="B29" s="9" t="s">
        <v>73</v>
      </c>
      <c r="C29" s="6" t="s">
        <v>74</v>
      </c>
      <c r="D29" s="8" t="s">
        <v>37</v>
      </c>
      <c r="E29" s="14">
        <v>7483.6</v>
      </c>
      <c r="F29" s="14">
        <v>9036.2</v>
      </c>
      <c r="G29" s="14">
        <v>10912</v>
      </c>
      <c r="H29" s="14">
        <v>12118.6</v>
      </c>
      <c r="I29" s="14">
        <v>13572.9</v>
      </c>
      <c r="J29" s="14">
        <v>15201.6</v>
      </c>
      <c r="K29" s="13" t="s">
        <v>1379</v>
      </c>
      <c r="AU29" s="2" t="s">
        <v>431</v>
      </c>
      <c r="AV29" s="2" t="s">
        <v>432</v>
      </c>
      <c r="AW29" s="2" t="s">
        <v>433</v>
      </c>
      <c r="AX29" s="2" t="s">
        <v>860</v>
      </c>
      <c r="AY29" s="2" t="s">
        <v>861</v>
      </c>
      <c r="AZ29" s="2" t="s">
        <v>862</v>
      </c>
      <c r="BA29" s="2" t="s">
        <v>1251</v>
      </c>
    </row>
    <row r="30" spans="1:53" ht="27" customHeight="1">
      <c r="A30" s="6"/>
      <c r="B30" s="9" t="s">
        <v>75</v>
      </c>
      <c r="C30" s="6" t="s">
        <v>76</v>
      </c>
      <c r="D30" s="8" t="s">
        <v>37</v>
      </c>
      <c r="E30" s="14">
        <v>9012</v>
      </c>
      <c r="F30" s="14">
        <v>12177.1</v>
      </c>
      <c r="G30" s="14">
        <v>14889</v>
      </c>
      <c r="H30" s="14">
        <v>15415.5</v>
      </c>
      <c r="I30" s="14">
        <v>17265.4</v>
      </c>
      <c r="J30" s="14">
        <v>19337.2</v>
      </c>
      <c r="K30" s="13" t="s">
        <v>1379</v>
      </c>
      <c r="AU30" s="2" t="s">
        <v>434</v>
      </c>
      <c r="AV30" s="2" t="s">
        <v>435</v>
      </c>
      <c r="AW30" s="2" t="s">
        <v>436</v>
      </c>
      <c r="AX30" s="2" t="s">
        <v>863</v>
      </c>
      <c r="AY30" s="2" t="s">
        <v>864</v>
      </c>
      <c r="AZ30" s="2" t="s">
        <v>865</v>
      </c>
      <c r="BA30" s="2" t="s">
        <v>1252</v>
      </c>
    </row>
    <row r="31" spans="1:53" ht="27" customHeight="1">
      <c r="A31" s="6"/>
      <c r="B31" s="10" t="s">
        <v>77</v>
      </c>
      <c r="C31" s="6" t="s">
        <v>78</v>
      </c>
      <c r="D31" s="8" t="s">
        <v>37</v>
      </c>
      <c r="E31" s="14">
        <v>11894</v>
      </c>
      <c r="F31" s="14">
        <v>12834.97</v>
      </c>
      <c r="G31" s="14">
        <v>17715.28</v>
      </c>
      <c r="H31" s="14">
        <v>19841.1</v>
      </c>
      <c r="I31" s="14">
        <v>22222.2</v>
      </c>
      <c r="J31" s="14">
        <v>24888.7</v>
      </c>
      <c r="K31" s="13" t="s">
        <v>1379</v>
      </c>
      <c r="AU31" s="2" t="s">
        <v>437</v>
      </c>
      <c r="AV31" s="2" t="s">
        <v>438</v>
      </c>
      <c r="AW31" s="2" t="s">
        <v>439</v>
      </c>
      <c r="AX31" s="2" t="s">
        <v>866</v>
      </c>
      <c r="AY31" s="2" t="s">
        <v>867</v>
      </c>
      <c r="AZ31" s="2" t="s">
        <v>868</v>
      </c>
      <c r="BA31" s="2" t="s">
        <v>1253</v>
      </c>
    </row>
    <row r="32" spans="1:53" ht="27" customHeight="1">
      <c r="A32" s="6"/>
      <c r="B32" s="9" t="s">
        <v>79</v>
      </c>
      <c r="C32" s="6" t="s">
        <v>80</v>
      </c>
      <c r="D32" s="8" t="s">
        <v>37</v>
      </c>
      <c r="E32" s="14">
        <v>6665.96</v>
      </c>
      <c r="F32" s="14">
        <v>8505.94</v>
      </c>
      <c r="G32" s="14">
        <v>9254</v>
      </c>
      <c r="H32" s="14">
        <v>10179</v>
      </c>
      <c r="I32" s="14">
        <v>11299</v>
      </c>
      <c r="J32" s="14">
        <v>12666</v>
      </c>
      <c r="K32" s="13"/>
      <c r="AU32" s="2" t="s">
        <v>440</v>
      </c>
      <c r="AV32" s="2" t="s">
        <v>441</v>
      </c>
      <c r="AW32" s="2" t="s">
        <v>442</v>
      </c>
      <c r="AX32" s="2" t="s">
        <v>869</v>
      </c>
      <c r="AY32" s="2" t="s">
        <v>870</v>
      </c>
      <c r="AZ32" s="2" t="s">
        <v>871</v>
      </c>
      <c r="BA32" s="2" t="s">
        <v>1254</v>
      </c>
    </row>
    <row r="33" spans="1:53" ht="27" customHeight="1">
      <c r="A33" s="6"/>
      <c r="B33" s="9" t="s">
        <v>81</v>
      </c>
      <c r="C33" s="6" t="s">
        <v>82</v>
      </c>
      <c r="D33" s="8" t="s">
        <v>37</v>
      </c>
      <c r="E33" s="14">
        <v>0</v>
      </c>
      <c r="F33" s="14">
        <v>9640</v>
      </c>
      <c r="G33" s="14">
        <v>11639</v>
      </c>
      <c r="H33" s="14">
        <v>11788.7</v>
      </c>
      <c r="I33" s="14">
        <v>13085</v>
      </c>
      <c r="J33" s="14">
        <v>14668</v>
      </c>
      <c r="K33" s="13"/>
      <c r="AU33" s="2" t="s">
        <v>443</v>
      </c>
      <c r="AV33" s="2" t="s">
        <v>444</v>
      </c>
      <c r="AW33" s="2" t="s">
        <v>445</v>
      </c>
      <c r="AX33" s="2" t="s">
        <v>872</v>
      </c>
      <c r="AY33" s="2" t="s">
        <v>873</v>
      </c>
      <c r="AZ33" s="2" t="s">
        <v>874</v>
      </c>
      <c r="BA33" s="2" t="s">
        <v>1255</v>
      </c>
    </row>
    <row r="34" spans="1:11" ht="15.75" customHeight="1">
      <c r="A34" s="28" t="s">
        <v>83</v>
      </c>
      <c r="B34" s="29"/>
      <c r="C34" s="29"/>
      <c r="D34" s="29"/>
      <c r="E34" s="30"/>
      <c r="F34" s="30"/>
      <c r="G34" s="30"/>
      <c r="H34" s="30"/>
      <c r="I34" s="30"/>
      <c r="J34" s="30"/>
      <c r="K34" s="30"/>
    </row>
    <row r="35" spans="1:53" ht="59.25" customHeight="1">
      <c r="A35" s="6" t="s">
        <v>84</v>
      </c>
      <c r="B35" s="7" t="s">
        <v>85</v>
      </c>
      <c r="C35" s="6" t="s">
        <v>86</v>
      </c>
      <c r="D35" s="8" t="s">
        <v>28</v>
      </c>
      <c r="E35" s="12">
        <f aca="true" t="shared" si="7" ref="E35:J35">IF(E37=0,,E36/E37*100)</f>
        <v>73.4365693865396</v>
      </c>
      <c r="F35" s="12">
        <f t="shared" si="7"/>
        <v>74.97082847141189</v>
      </c>
      <c r="G35" s="12">
        <f t="shared" si="7"/>
        <v>79.05484247374562</v>
      </c>
      <c r="H35" s="12">
        <f t="shared" si="7"/>
        <v>79.92998833138857</v>
      </c>
      <c r="I35" s="12">
        <f t="shared" si="7"/>
        <v>81.68028004667445</v>
      </c>
      <c r="J35" s="12">
        <f t="shared" si="7"/>
        <v>84.01400233372229</v>
      </c>
      <c r="K35" s="13"/>
      <c r="AU35" s="2" t="s">
        <v>446</v>
      </c>
      <c r="AV35" s="2" t="s">
        <v>447</v>
      </c>
      <c r="AW35" s="2" t="s">
        <v>448</v>
      </c>
      <c r="AX35" s="2" t="s">
        <v>875</v>
      </c>
      <c r="AY35" s="2" t="s">
        <v>876</v>
      </c>
      <c r="AZ35" s="2" t="s">
        <v>877</v>
      </c>
      <c r="BA35" s="2" t="s">
        <v>1256</v>
      </c>
    </row>
    <row r="36" spans="1:53" ht="59.25" customHeight="1">
      <c r="A36" s="6"/>
      <c r="B36" s="9" t="s">
        <v>87</v>
      </c>
      <c r="C36" s="6" t="s">
        <v>88</v>
      </c>
      <c r="D36" s="8" t="s">
        <v>31</v>
      </c>
      <c r="E36" s="14">
        <v>1233</v>
      </c>
      <c r="F36" s="14">
        <v>1285</v>
      </c>
      <c r="G36" s="14">
        <v>1355</v>
      </c>
      <c r="H36" s="14">
        <v>1370</v>
      </c>
      <c r="I36" s="14">
        <v>1400</v>
      </c>
      <c r="J36" s="14">
        <v>1440</v>
      </c>
      <c r="K36" s="13"/>
      <c r="AU36" s="2" t="s">
        <v>449</v>
      </c>
      <c r="AV36" s="2" t="s">
        <v>450</v>
      </c>
      <c r="AW36" s="2" t="s">
        <v>451</v>
      </c>
      <c r="AX36" s="2" t="s">
        <v>878</v>
      </c>
      <c r="AY36" s="2" t="s">
        <v>879</v>
      </c>
      <c r="AZ36" s="2" t="s">
        <v>880</v>
      </c>
      <c r="BA36" s="2" t="s">
        <v>1257</v>
      </c>
    </row>
    <row r="37" spans="1:53" ht="32.25" customHeight="1">
      <c r="A37" s="6"/>
      <c r="B37" s="9" t="s">
        <v>89</v>
      </c>
      <c r="C37" s="6" t="s">
        <v>90</v>
      </c>
      <c r="D37" s="8" t="s">
        <v>31</v>
      </c>
      <c r="E37" s="14">
        <v>1679</v>
      </c>
      <c r="F37" s="14">
        <v>1714</v>
      </c>
      <c r="G37" s="14">
        <v>1714</v>
      </c>
      <c r="H37" s="14">
        <v>1714</v>
      </c>
      <c r="I37" s="14">
        <v>1714</v>
      </c>
      <c r="J37" s="14">
        <v>1714</v>
      </c>
      <c r="K37" s="13" t="s">
        <v>1387</v>
      </c>
      <c r="AU37" s="2" t="s">
        <v>452</v>
      </c>
      <c r="AV37" s="2" t="s">
        <v>453</v>
      </c>
      <c r="AW37" s="2" t="s">
        <v>454</v>
      </c>
      <c r="AX37" s="2" t="s">
        <v>881</v>
      </c>
      <c r="AY37" s="2" t="s">
        <v>882</v>
      </c>
      <c r="AZ37" s="2" t="s">
        <v>883</v>
      </c>
      <c r="BA37" s="2" t="s">
        <v>1258</v>
      </c>
    </row>
    <row r="38" spans="1:53" ht="48.75" customHeight="1">
      <c r="A38" s="6" t="s">
        <v>91</v>
      </c>
      <c r="B38" s="7" t="s">
        <v>92</v>
      </c>
      <c r="C38" s="6" t="s">
        <v>93</v>
      </c>
      <c r="D38" s="8" t="s">
        <v>28</v>
      </c>
      <c r="E38" s="12">
        <f aca="true" t="shared" si="8" ref="E38:J38">IF(E37=0,,E39/E37*100)</f>
        <v>7.504466944609887</v>
      </c>
      <c r="F38" s="12">
        <f t="shared" si="8"/>
        <v>16.04434072345391</v>
      </c>
      <c r="G38" s="12">
        <f t="shared" si="8"/>
        <v>8.109684947491248</v>
      </c>
      <c r="H38" s="12">
        <f t="shared" si="8"/>
        <v>7.234539089848307</v>
      </c>
      <c r="I38" s="12">
        <f t="shared" si="8"/>
        <v>5.892648774795799</v>
      </c>
      <c r="J38" s="12">
        <f t="shared" si="8"/>
        <v>5.892648774795799</v>
      </c>
      <c r="K38" s="13"/>
      <c r="AU38" s="2" t="s">
        <v>455</v>
      </c>
      <c r="AV38" s="2" t="s">
        <v>456</v>
      </c>
      <c r="AW38" s="2" t="s">
        <v>457</v>
      </c>
      <c r="AX38" s="2" t="s">
        <v>884</v>
      </c>
      <c r="AY38" s="2" t="s">
        <v>885</v>
      </c>
      <c r="AZ38" s="2" t="s">
        <v>886</v>
      </c>
      <c r="BA38" s="2" t="s">
        <v>1259</v>
      </c>
    </row>
    <row r="39" spans="1:53" ht="48.75" customHeight="1">
      <c r="A39" s="6"/>
      <c r="B39" s="9" t="s">
        <v>94</v>
      </c>
      <c r="C39" s="6" t="s">
        <v>95</v>
      </c>
      <c r="D39" s="8" t="s">
        <v>31</v>
      </c>
      <c r="E39" s="14">
        <v>126</v>
      </c>
      <c r="F39" s="14">
        <v>275</v>
      </c>
      <c r="G39" s="14">
        <v>139</v>
      </c>
      <c r="H39" s="14">
        <v>124</v>
      </c>
      <c r="I39" s="14">
        <v>101</v>
      </c>
      <c r="J39" s="14">
        <v>101</v>
      </c>
      <c r="K39" s="13"/>
      <c r="AU39" s="2" t="s">
        <v>458</v>
      </c>
      <c r="AV39" s="2" t="s">
        <v>459</v>
      </c>
      <c r="AW39" s="2" t="s">
        <v>460</v>
      </c>
      <c r="AX39" s="2" t="s">
        <v>887</v>
      </c>
      <c r="AY39" s="2" t="s">
        <v>888</v>
      </c>
      <c r="AZ39" s="2" t="s">
        <v>889</v>
      </c>
      <c r="BA39" s="2" t="s">
        <v>1260</v>
      </c>
    </row>
    <row r="40" spans="1:53" ht="70.5" customHeight="1">
      <c r="A40" s="6" t="s">
        <v>96</v>
      </c>
      <c r="B40" s="7" t="s">
        <v>97</v>
      </c>
      <c r="C40" s="6" t="s">
        <v>98</v>
      </c>
      <c r="D40" s="8" t="s">
        <v>28</v>
      </c>
      <c r="E40" s="12">
        <f aca="true" t="shared" si="9" ref="E40:J40">IF(E42=0,,E41/E42*100)</f>
        <v>0</v>
      </c>
      <c r="F40" s="12">
        <f t="shared" si="9"/>
        <v>0</v>
      </c>
      <c r="G40" s="12">
        <f t="shared" si="9"/>
        <v>0</v>
      </c>
      <c r="H40" s="12">
        <f t="shared" si="9"/>
        <v>0</v>
      </c>
      <c r="I40" s="12">
        <f t="shared" si="9"/>
        <v>0</v>
      </c>
      <c r="J40" s="12">
        <f t="shared" si="9"/>
        <v>0</v>
      </c>
      <c r="K40" s="13"/>
      <c r="AU40" s="2" t="s">
        <v>461</v>
      </c>
      <c r="AV40" s="2" t="s">
        <v>462</v>
      </c>
      <c r="AW40" s="2" t="s">
        <v>463</v>
      </c>
      <c r="AX40" s="2" t="s">
        <v>890</v>
      </c>
      <c r="AY40" s="2" t="s">
        <v>891</v>
      </c>
      <c r="AZ40" s="2" t="s">
        <v>892</v>
      </c>
      <c r="BA40" s="2" t="s">
        <v>1261</v>
      </c>
    </row>
    <row r="41" spans="1:53" ht="48.75" customHeight="1">
      <c r="A41" s="6"/>
      <c r="B41" s="9" t="s">
        <v>99</v>
      </c>
      <c r="C41" s="6" t="s">
        <v>100</v>
      </c>
      <c r="D41" s="8" t="s">
        <v>24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3"/>
      <c r="AU41" s="2" t="s">
        <v>464</v>
      </c>
      <c r="AV41" s="2" t="s">
        <v>465</v>
      </c>
      <c r="AW41" s="2" t="s">
        <v>466</v>
      </c>
      <c r="AX41" s="2" t="s">
        <v>893</v>
      </c>
      <c r="AY41" s="2" t="s">
        <v>894</v>
      </c>
      <c r="AZ41" s="2" t="s">
        <v>895</v>
      </c>
      <c r="BA41" s="2" t="s">
        <v>1262</v>
      </c>
    </row>
    <row r="42" spans="1:53" ht="27" customHeight="1">
      <c r="A42" s="6"/>
      <c r="B42" s="9" t="s">
        <v>101</v>
      </c>
      <c r="C42" s="6" t="s">
        <v>102</v>
      </c>
      <c r="D42" s="8" t="s">
        <v>24</v>
      </c>
      <c r="E42" s="14">
        <v>14</v>
      </c>
      <c r="F42" s="14">
        <v>14</v>
      </c>
      <c r="G42" s="14">
        <v>14</v>
      </c>
      <c r="H42" s="14">
        <v>13</v>
      </c>
      <c r="I42" s="14">
        <v>12</v>
      </c>
      <c r="J42" s="14">
        <v>12</v>
      </c>
      <c r="K42" s="13"/>
      <c r="AU42" s="2" t="s">
        <v>467</v>
      </c>
      <c r="AV42" s="2" t="s">
        <v>468</v>
      </c>
      <c r="AW42" s="2" t="s">
        <v>469</v>
      </c>
      <c r="AX42" s="2" t="s">
        <v>896</v>
      </c>
      <c r="AY42" s="2" t="s">
        <v>897</v>
      </c>
      <c r="AZ42" s="2" t="s">
        <v>898</v>
      </c>
      <c r="BA42" s="2" t="s">
        <v>1263</v>
      </c>
    </row>
    <row r="43" spans="1:11" ht="15.75" customHeight="1">
      <c r="A43" s="28" t="s">
        <v>103</v>
      </c>
      <c r="B43" s="29"/>
      <c r="C43" s="29"/>
      <c r="D43" s="29"/>
      <c r="E43" s="30"/>
      <c r="F43" s="30"/>
      <c r="G43" s="30"/>
      <c r="H43" s="30"/>
      <c r="I43" s="30"/>
      <c r="J43" s="30"/>
      <c r="K43" s="30"/>
    </row>
    <row r="44" spans="1:53" ht="92.25" customHeight="1">
      <c r="A44" s="6" t="s">
        <v>104</v>
      </c>
      <c r="B44" s="7" t="s">
        <v>105</v>
      </c>
      <c r="C44" s="6" t="s">
        <v>106</v>
      </c>
      <c r="D44" s="8" t="s">
        <v>28</v>
      </c>
      <c r="E44" s="14">
        <v>100</v>
      </c>
      <c r="F44" s="14">
        <v>100</v>
      </c>
      <c r="G44" s="14">
        <v>95.3</v>
      </c>
      <c r="H44" s="14">
        <v>100</v>
      </c>
      <c r="I44" s="14">
        <v>100</v>
      </c>
      <c r="J44" s="14">
        <v>100</v>
      </c>
      <c r="K44" s="13"/>
      <c r="AU44" s="2" t="s">
        <v>470</v>
      </c>
      <c r="AV44" s="2" t="s">
        <v>471</v>
      </c>
      <c r="AW44" s="2" t="s">
        <v>472</v>
      </c>
      <c r="AX44" s="2" t="s">
        <v>899</v>
      </c>
      <c r="AY44" s="2" t="s">
        <v>900</v>
      </c>
      <c r="AZ44" s="2" t="s">
        <v>901</v>
      </c>
      <c r="BA44" s="2" t="s">
        <v>1264</v>
      </c>
    </row>
    <row r="45" spans="1:53" ht="70.5" customHeight="1">
      <c r="A45" s="6" t="s">
        <v>107</v>
      </c>
      <c r="B45" s="7" t="s">
        <v>108</v>
      </c>
      <c r="C45" s="6" t="s">
        <v>109</v>
      </c>
      <c r="D45" s="8" t="s">
        <v>28</v>
      </c>
      <c r="E45" s="12">
        <f aca="true" t="shared" si="10" ref="E45:J45">IF(E47=0,,E46/E47*100)</f>
        <v>0</v>
      </c>
      <c r="F45" s="12">
        <f t="shared" si="10"/>
        <v>0</v>
      </c>
      <c r="G45" s="12">
        <f t="shared" si="10"/>
        <v>4.6875</v>
      </c>
      <c r="H45" s="12">
        <f t="shared" si="10"/>
        <v>0</v>
      </c>
      <c r="I45" s="12">
        <f t="shared" si="10"/>
        <v>0</v>
      </c>
      <c r="J45" s="12">
        <f t="shared" si="10"/>
        <v>0</v>
      </c>
      <c r="K45" s="13"/>
      <c r="AU45" s="2" t="s">
        <v>473</v>
      </c>
      <c r="AV45" s="2" t="s">
        <v>474</v>
      </c>
      <c r="AW45" s="2" t="s">
        <v>475</v>
      </c>
      <c r="AX45" s="2" t="s">
        <v>902</v>
      </c>
      <c r="AY45" s="2" t="s">
        <v>903</v>
      </c>
      <c r="AZ45" s="2" t="s">
        <v>904</v>
      </c>
      <c r="BA45" s="2" t="s">
        <v>1265</v>
      </c>
    </row>
    <row r="46" spans="1:53" ht="48.75" customHeight="1">
      <c r="A46" s="6"/>
      <c r="B46" s="9" t="s">
        <v>110</v>
      </c>
      <c r="C46" s="6" t="s">
        <v>111</v>
      </c>
      <c r="D46" s="8" t="s">
        <v>31</v>
      </c>
      <c r="E46" s="14">
        <v>0</v>
      </c>
      <c r="F46" s="14">
        <v>0</v>
      </c>
      <c r="G46" s="14">
        <v>3</v>
      </c>
      <c r="H46" s="14">
        <v>0</v>
      </c>
      <c r="I46" s="14">
        <v>0</v>
      </c>
      <c r="J46" s="14">
        <v>0</v>
      </c>
      <c r="K46" s="13"/>
      <c r="AU46" s="2" t="s">
        <v>476</v>
      </c>
      <c r="AV46" s="2" t="s">
        <v>477</v>
      </c>
      <c r="AW46" s="2" t="s">
        <v>478</v>
      </c>
      <c r="AX46" s="2" t="s">
        <v>905</v>
      </c>
      <c r="AY46" s="2" t="s">
        <v>906</v>
      </c>
      <c r="AZ46" s="2" t="s">
        <v>907</v>
      </c>
      <c r="BA46" s="2" t="s">
        <v>1266</v>
      </c>
    </row>
    <row r="47" spans="1:53" ht="37.5" customHeight="1">
      <c r="A47" s="6"/>
      <c r="B47" s="9" t="s">
        <v>112</v>
      </c>
      <c r="C47" s="6" t="s">
        <v>113</v>
      </c>
      <c r="D47" s="8" t="s">
        <v>31</v>
      </c>
      <c r="E47" s="14">
        <v>53</v>
      </c>
      <c r="F47" s="14">
        <v>56</v>
      </c>
      <c r="G47" s="14">
        <v>64</v>
      </c>
      <c r="H47" s="14">
        <v>71</v>
      </c>
      <c r="I47" s="14">
        <v>90</v>
      </c>
      <c r="J47" s="14">
        <v>60</v>
      </c>
      <c r="K47" s="13"/>
      <c r="AU47" s="2" t="s">
        <v>479</v>
      </c>
      <c r="AV47" s="2" t="s">
        <v>480</v>
      </c>
      <c r="AW47" s="2" t="s">
        <v>481</v>
      </c>
      <c r="AX47" s="2" t="s">
        <v>908</v>
      </c>
      <c r="AY47" s="2" t="s">
        <v>909</v>
      </c>
      <c r="AZ47" s="2" t="s">
        <v>910</v>
      </c>
      <c r="BA47" s="2" t="s">
        <v>1267</v>
      </c>
    </row>
    <row r="48" spans="1:53" ht="59.25" customHeight="1">
      <c r="A48" s="6" t="s">
        <v>114</v>
      </c>
      <c r="B48" s="7" t="s">
        <v>115</v>
      </c>
      <c r="C48" s="6" t="s">
        <v>116</v>
      </c>
      <c r="D48" s="8" t="s">
        <v>117</v>
      </c>
      <c r="E48" s="12">
        <f aca="true" t="shared" si="11" ref="E48:J48">IF(E50+E51=0,,E49/(E50+E51)*100)</f>
        <v>100</v>
      </c>
      <c r="F48" s="12">
        <f t="shared" si="11"/>
        <v>100</v>
      </c>
      <c r="G48" s="12">
        <f t="shared" si="11"/>
        <v>100</v>
      </c>
      <c r="H48" s="12">
        <f t="shared" si="11"/>
        <v>100</v>
      </c>
      <c r="I48" s="12">
        <f t="shared" si="11"/>
        <v>100</v>
      </c>
      <c r="J48" s="12">
        <f t="shared" si="11"/>
        <v>100</v>
      </c>
      <c r="K48" s="13"/>
      <c r="AU48" s="2" t="s">
        <v>482</v>
      </c>
      <c r="AV48" s="2" t="s">
        <v>483</v>
      </c>
      <c r="AW48" s="2" t="s">
        <v>484</v>
      </c>
      <c r="AX48" s="2" t="s">
        <v>911</v>
      </c>
      <c r="AY48" s="2" t="s">
        <v>912</v>
      </c>
      <c r="AZ48" s="2" t="s">
        <v>913</v>
      </c>
      <c r="BA48" s="2" t="s">
        <v>1268</v>
      </c>
    </row>
    <row r="49" spans="1:53" ht="59.25" customHeight="1">
      <c r="A49" s="6"/>
      <c r="B49" s="9" t="s">
        <v>118</v>
      </c>
      <c r="C49" s="6" t="s">
        <v>119</v>
      </c>
      <c r="D49" s="8" t="s">
        <v>24</v>
      </c>
      <c r="E49" s="14">
        <v>19</v>
      </c>
      <c r="F49" s="14">
        <v>18</v>
      </c>
      <c r="G49" s="14">
        <v>18</v>
      </c>
      <c r="H49" s="14">
        <v>18</v>
      </c>
      <c r="I49" s="14">
        <v>18</v>
      </c>
      <c r="J49" s="14">
        <v>18</v>
      </c>
      <c r="K49" s="13"/>
      <c r="AU49" s="2" t="s">
        <v>485</v>
      </c>
      <c r="AV49" s="2" t="s">
        <v>486</v>
      </c>
      <c r="AW49" s="2" t="s">
        <v>487</v>
      </c>
      <c r="AX49" s="2" t="s">
        <v>914</v>
      </c>
      <c r="AY49" s="2" t="s">
        <v>915</v>
      </c>
      <c r="AZ49" s="2" t="s">
        <v>916</v>
      </c>
      <c r="BA49" s="2" t="s">
        <v>1269</v>
      </c>
    </row>
    <row r="50" spans="1:53" ht="37.5" customHeight="1">
      <c r="A50" s="6"/>
      <c r="B50" s="9" t="s">
        <v>120</v>
      </c>
      <c r="C50" s="6" t="s">
        <v>121</v>
      </c>
      <c r="D50" s="8" t="s">
        <v>24</v>
      </c>
      <c r="E50" s="14">
        <v>1</v>
      </c>
      <c r="F50" s="14">
        <v>1</v>
      </c>
      <c r="G50" s="14">
        <v>0</v>
      </c>
      <c r="H50" s="14">
        <v>0</v>
      </c>
      <c r="I50" s="14">
        <v>0</v>
      </c>
      <c r="J50" s="14">
        <v>0</v>
      </c>
      <c r="K50" s="13"/>
      <c r="AU50" s="2" t="s">
        <v>488</v>
      </c>
      <c r="AV50" s="2" t="s">
        <v>489</v>
      </c>
      <c r="AW50" s="2" t="s">
        <v>490</v>
      </c>
      <c r="AX50" s="2" t="s">
        <v>917</v>
      </c>
      <c r="AY50" s="2" t="s">
        <v>918</v>
      </c>
      <c r="AZ50" s="2" t="s">
        <v>919</v>
      </c>
      <c r="BA50" s="2" t="s">
        <v>1270</v>
      </c>
    </row>
    <row r="51" spans="1:53" ht="37.5" customHeight="1">
      <c r="A51" s="6"/>
      <c r="B51" s="9" t="s">
        <v>122</v>
      </c>
      <c r="C51" s="6" t="s">
        <v>123</v>
      </c>
      <c r="D51" s="8" t="s">
        <v>24</v>
      </c>
      <c r="E51" s="14">
        <v>18</v>
      </c>
      <c r="F51" s="14">
        <v>17</v>
      </c>
      <c r="G51" s="14">
        <v>18</v>
      </c>
      <c r="H51" s="14">
        <v>18</v>
      </c>
      <c r="I51" s="14">
        <v>18</v>
      </c>
      <c r="J51" s="14">
        <v>18</v>
      </c>
      <c r="K51" s="13"/>
      <c r="AU51" s="2" t="s">
        <v>491</v>
      </c>
      <c r="AV51" s="2" t="s">
        <v>492</v>
      </c>
      <c r="AW51" s="2" t="s">
        <v>493</v>
      </c>
      <c r="AX51" s="2" t="s">
        <v>920</v>
      </c>
      <c r="AY51" s="2" t="s">
        <v>921</v>
      </c>
      <c r="AZ51" s="2" t="s">
        <v>922</v>
      </c>
      <c r="BA51" s="2" t="s">
        <v>1271</v>
      </c>
    </row>
    <row r="52" spans="1:53" ht="59.25" customHeight="1">
      <c r="A52" s="6" t="s">
        <v>124</v>
      </c>
      <c r="B52" s="7" t="s">
        <v>125</v>
      </c>
      <c r="C52" s="6" t="s">
        <v>126</v>
      </c>
      <c r="D52" s="8" t="s">
        <v>28</v>
      </c>
      <c r="E52" s="12">
        <f aca="true" t="shared" si="12" ref="E52:J52">IF(E51+E50=0,,E53/(E50+E51)*100)</f>
        <v>0</v>
      </c>
      <c r="F52" s="12">
        <f t="shared" si="12"/>
        <v>0</v>
      </c>
      <c r="G52" s="12">
        <f t="shared" si="12"/>
        <v>0</v>
      </c>
      <c r="H52" s="12">
        <f t="shared" si="12"/>
        <v>0</v>
      </c>
      <c r="I52" s="12">
        <f t="shared" si="12"/>
        <v>0</v>
      </c>
      <c r="J52" s="12">
        <f t="shared" si="12"/>
        <v>0</v>
      </c>
      <c r="K52" s="13"/>
      <c r="AU52" s="2" t="s">
        <v>494</v>
      </c>
      <c r="AV52" s="2" t="s">
        <v>495</v>
      </c>
      <c r="AW52" s="2" t="s">
        <v>496</v>
      </c>
      <c r="AX52" s="2" t="s">
        <v>923</v>
      </c>
      <c r="AY52" s="2" t="s">
        <v>924</v>
      </c>
      <c r="AZ52" s="2" t="s">
        <v>925</v>
      </c>
      <c r="BA52" s="2" t="s">
        <v>1272</v>
      </c>
    </row>
    <row r="53" spans="1:53" ht="48.75" customHeight="1">
      <c r="A53" s="6"/>
      <c r="B53" s="9" t="s">
        <v>127</v>
      </c>
      <c r="C53" s="6" t="s">
        <v>128</v>
      </c>
      <c r="D53" s="8" t="s">
        <v>24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3"/>
      <c r="AU53" s="2" t="s">
        <v>497</v>
      </c>
      <c r="AV53" s="2" t="s">
        <v>498</v>
      </c>
      <c r="AW53" s="2" t="s">
        <v>499</v>
      </c>
      <c r="AX53" s="2" t="s">
        <v>926</v>
      </c>
      <c r="AY53" s="2" t="s">
        <v>927</v>
      </c>
      <c r="AZ53" s="2" t="s">
        <v>928</v>
      </c>
      <c r="BA53" s="2" t="s">
        <v>1273</v>
      </c>
    </row>
    <row r="54" spans="1:53" ht="48.75" customHeight="1">
      <c r="A54" s="6" t="s">
        <v>129</v>
      </c>
      <c r="B54" s="7" t="s">
        <v>130</v>
      </c>
      <c r="C54" s="6" t="s">
        <v>131</v>
      </c>
      <c r="D54" s="8" t="s">
        <v>28</v>
      </c>
      <c r="E54" s="12">
        <f aca="true" t="shared" si="13" ref="E54:J54">IF(E56+E57=0,,E55/(E56+E57)*100)</f>
        <v>93.06872037914692</v>
      </c>
      <c r="F54" s="12">
        <f t="shared" si="13"/>
        <v>95.4337899543379</v>
      </c>
      <c r="G54" s="12">
        <f t="shared" si="13"/>
        <v>95.64961787184009</v>
      </c>
      <c r="H54" s="12">
        <f t="shared" si="13"/>
        <v>95.71511291256513</v>
      </c>
      <c r="I54" s="12">
        <f t="shared" si="13"/>
        <v>95.7471264367816</v>
      </c>
      <c r="J54" s="12">
        <f t="shared" si="13"/>
        <v>95.78347578347578</v>
      </c>
      <c r="K54" s="13"/>
      <c r="AU54" s="2" t="s">
        <v>500</v>
      </c>
      <c r="AV54" s="2" t="s">
        <v>501</v>
      </c>
      <c r="AW54" s="2" t="s">
        <v>502</v>
      </c>
      <c r="AX54" s="2" t="s">
        <v>929</v>
      </c>
      <c r="AY54" s="2" t="s">
        <v>930</v>
      </c>
      <c r="AZ54" s="2" t="s">
        <v>931</v>
      </c>
      <c r="BA54" s="2" t="s">
        <v>1274</v>
      </c>
    </row>
    <row r="55" spans="1:53" ht="37.5" customHeight="1">
      <c r="A55" s="6"/>
      <c r="B55" s="9" t="s">
        <v>132</v>
      </c>
      <c r="C55" s="6" t="s">
        <v>133</v>
      </c>
      <c r="D55" s="8" t="s">
        <v>31</v>
      </c>
      <c r="E55" s="14">
        <v>1571</v>
      </c>
      <c r="F55" s="14">
        <v>1672</v>
      </c>
      <c r="G55" s="14">
        <v>1627</v>
      </c>
      <c r="H55" s="14">
        <v>1653</v>
      </c>
      <c r="I55" s="14">
        <v>1666</v>
      </c>
      <c r="J55" s="14">
        <v>1681</v>
      </c>
      <c r="K55" s="13"/>
      <c r="AU55" s="2" t="s">
        <v>503</v>
      </c>
      <c r="AV55" s="2" t="s">
        <v>504</v>
      </c>
      <c r="AW55" s="2" t="s">
        <v>505</v>
      </c>
      <c r="AX55" s="2" t="s">
        <v>932</v>
      </c>
      <c r="AY55" s="2" t="s">
        <v>933</v>
      </c>
      <c r="AZ55" s="2" t="s">
        <v>934</v>
      </c>
      <c r="BA55" s="2" t="s">
        <v>1275</v>
      </c>
    </row>
    <row r="56" spans="1:53" ht="48.75" customHeight="1">
      <c r="A56" s="6"/>
      <c r="B56" s="9" t="s">
        <v>134</v>
      </c>
      <c r="C56" s="6" t="s">
        <v>135</v>
      </c>
      <c r="D56" s="8" t="s">
        <v>31</v>
      </c>
      <c r="E56" s="14">
        <v>174</v>
      </c>
      <c r="F56" s="14">
        <v>175</v>
      </c>
      <c r="G56" s="14">
        <v>0</v>
      </c>
      <c r="H56" s="14">
        <v>0</v>
      </c>
      <c r="I56" s="14">
        <v>0</v>
      </c>
      <c r="J56" s="14">
        <v>0</v>
      </c>
      <c r="K56" s="13"/>
      <c r="AU56" s="2" t="s">
        <v>506</v>
      </c>
      <c r="AV56" s="2" t="s">
        <v>507</v>
      </c>
      <c r="AW56" s="2" t="s">
        <v>508</v>
      </c>
      <c r="AX56" s="2" t="s">
        <v>935</v>
      </c>
      <c r="AY56" s="2" t="s">
        <v>936</v>
      </c>
      <c r="AZ56" s="2" t="s">
        <v>937</v>
      </c>
      <c r="BA56" s="2" t="s">
        <v>1276</v>
      </c>
    </row>
    <row r="57" spans="1:53" ht="48.75" customHeight="1">
      <c r="A57" s="6"/>
      <c r="B57" s="9" t="s">
        <v>136</v>
      </c>
      <c r="C57" s="6" t="s">
        <v>137</v>
      </c>
      <c r="D57" s="8" t="s">
        <v>31</v>
      </c>
      <c r="E57" s="14">
        <v>1514</v>
      </c>
      <c r="F57" s="14">
        <v>1577</v>
      </c>
      <c r="G57" s="14">
        <v>1701</v>
      </c>
      <c r="H57" s="14">
        <v>1727</v>
      </c>
      <c r="I57" s="14">
        <v>1740</v>
      </c>
      <c r="J57" s="14">
        <v>1755</v>
      </c>
      <c r="K57" s="13"/>
      <c r="AU57" s="2" t="s">
        <v>509</v>
      </c>
      <c r="AV57" s="2" t="s">
        <v>510</v>
      </c>
      <c r="AW57" s="2" t="s">
        <v>511</v>
      </c>
      <c r="AX57" s="2" t="s">
        <v>938</v>
      </c>
      <c r="AY57" s="2" t="s">
        <v>939</v>
      </c>
      <c r="AZ57" s="2" t="s">
        <v>940</v>
      </c>
      <c r="BA57" s="2" t="s">
        <v>1277</v>
      </c>
    </row>
    <row r="58" spans="1:53" ht="59.25" customHeight="1">
      <c r="A58" s="6" t="s">
        <v>138</v>
      </c>
      <c r="B58" s="7" t="s">
        <v>139</v>
      </c>
      <c r="C58" s="6" t="s">
        <v>140</v>
      </c>
      <c r="D58" s="8" t="s">
        <v>28</v>
      </c>
      <c r="E58" s="12">
        <f aca="true" t="shared" si="14" ref="E58:J58">IF(E56+E57=0,,E59/(E56+E57)*100)</f>
        <v>2.0734597156398102</v>
      </c>
      <c r="F58" s="12">
        <f t="shared" si="14"/>
        <v>2.1689497716894977</v>
      </c>
      <c r="G58" s="12">
        <f t="shared" si="14"/>
        <v>1.352145796590241</v>
      </c>
      <c r="H58" s="12">
        <f t="shared" si="14"/>
        <v>0.5211349160393747</v>
      </c>
      <c r="I58" s="12">
        <f t="shared" si="14"/>
        <v>0</v>
      </c>
      <c r="J58" s="12">
        <f t="shared" si="14"/>
        <v>0</v>
      </c>
      <c r="K58" s="13"/>
      <c r="AU58" s="2" t="s">
        <v>512</v>
      </c>
      <c r="AV58" s="2" t="s">
        <v>513</v>
      </c>
      <c r="AW58" s="2" t="s">
        <v>514</v>
      </c>
      <c r="AX58" s="2" t="s">
        <v>941</v>
      </c>
      <c r="AY58" s="2" t="s">
        <v>942</v>
      </c>
      <c r="AZ58" s="2" t="s">
        <v>943</v>
      </c>
      <c r="BA58" s="2" t="s">
        <v>1278</v>
      </c>
    </row>
    <row r="59" spans="1:53" ht="37.5" customHeight="1">
      <c r="A59" s="6"/>
      <c r="B59" s="9" t="s">
        <v>141</v>
      </c>
      <c r="C59" s="6" t="s">
        <v>142</v>
      </c>
      <c r="D59" s="8" t="s">
        <v>31</v>
      </c>
      <c r="E59" s="14">
        <v>35</v>
      </c>
      <c r="F59" s="14">
        <v>38</v>
      </c>
      <c r="G59" s="14">
        <v>23</v>
      </c>
      <c r="H59" s="14">
        <v>9</v>
      </c>
      <c r="I59" s="14">
        <v>0</v>
      </c>
      <c r="J59" s="14">
        <v>0</v>
      </c>
      <c r="K59" s="13"/>
      <c r="AU59" s="2" t="s">
        <v>515</v>
      </c>
      <c r="AV59" s="2" t="s">
        <v>516</v>
      </c>
      <c r="AW59" s="2" t="s">
        <v>517</v>
      </c>
      <c r="AX59" s="2" t="s">
        <v>944</v>
      </c>
      <c r="AY59" s="2" t="s">
        <v>945</v>
      </c>
      <c r="AZ59" s="2" t="s">
        <v>946</v>
      </c>
      <c r="BA59" s="2" t="s">
        <v>1279</v>
      </c>
    </row>
    <row r="60" spans="1:53" ht="48.75" customHeight="1">
      <c r="A60" s="6" t="s">
        <v>143</v>
      </c>
      <c r="B60" s="7" t="s">
        <v>144</v>
      </c>
      <c r="C60" s="6" t="s">
        <v>145</v>
      </c>
      <c r="D60" s="8" t="s">
        <v>40</v>
      </c>
      <c r="E60" s="12">
        <f aca="true" t="shared" si="15" ref="E60:J60">IF(E56+E57=0,,E61/(E56+E57))</f>
        <v>95.66872037914692</v>
      </c>
      <c r="F60" s="12">
        <f t="shared" si="15"/>
        <v>130.92191780821918</v>
      </c>
      <c r="G60" s="12">
        <f t="shared" si="15"/>
        <v>150.0570252792475</v>
      </c>
      <c r="H60" s="12">
        <f t="shared" si="15"/>
        <v>175.36676317313263</v>
      </c>
      <c r="I60" s="12">
        <f t="shared" si="15"/>
        <v>187.0066091954023</v>
      </c>
      <c r="J60" s="12">
        <f t="shared" si="15"/>
        <v>202.65458689458688</v>
      </c>
      <c r="K60" s="13"/>
      <c r="AU60" s="2" t="s">
        <v>518</v>
      </c>
      <c r="AV60" s="2" t="s">
        <v>519</v>
      </c>
      <c r="AW60" s="2" t="s">
        <v>520</v>
      </c>
      <c r="AX60" s="2" t="s">
        <v>947</v>
      </c>
      <c r="AY60" s="2" t="s">
        <v>948</v>
      </c>
      <c r="AZ60" s="2" t="s">
        <v>949</v>
      </c>
      <c r="BA60" s="2" t="s">
        <v>1280</v>
      </c>
    </row>
    <row r="61" spans="1:53" ht="37.5" customHeight="1">
      <c r="A61" s="6"/>
      <c r="B61" s="9" t="s">
        <v>146</v>
      </c>
      <c r="C61" s="6" t="s">
        <v>147</v>
      </c>
      <c r="D61" s="8" t="s">
        <v>40</v>
      </c>
      <c r="E61" s="12">
        <f aca="true" t="shared" si="16" ref="E61:J61">E62+E63</f>
        <v>161488.8</v>
      </c>
      <c r="F61" s="12">
        <f t="shared" si="16"/>
        <v>229375.19999999998</v>
      </c>
      <c r="G61" s="12">
        <f t="shared" si="16"/>
        <v>255247</v>
      </c>
      <c r="H61" s="12">
        <f t="shared" si="16"/>
        <v>302858.4</v>
      </c>
      <c r="I61" s="12">
        <f t="shared" si="16"/>
        <v>325391.5</v>
      </c>
      <c r="J61" s="12">
        <f t="shared" si="16"/>
        <v>355658.8</v>
      </c>
      <c r="K61" s="13"/>
      <c r="AU61" s="2" t="s">
        <v>521</v>
      </c>
      <c r="AV61" s="2" t="s">
        <v>522</v>
      </c>
      <c r="AW61" s="2" t="s">
        <v>523</v>
      </c>
      <c r="AX61" s="2" t="s">
        <v>950</v>
      </c>
      <c r="AY61" s="2" t="s">
        <v>951</v>
      </c>
      <c r="AZ61" s="2" t="s">
        <v>952</v>
      </c>
      <c r="BA61" s="2" t="s">
        <v>1281</v>
      </c>
    </row>
    <row r="62" spans="1:53" ht="37.5" customHeight="1">
      <c r="A62" s="6"/>
      <c r="B62" s="10" t="s">
        <v>148</v>
      </c>
      <c r="C62" s="6" t="s">
        <v>149</v>
      </c>
      <c r="D62" s="8" t="s">
        <v>40</v>
      </c>
      <c r="E62" s="14">
        <v>9765</v>
      </c>
      <c r="F62" s="14">
        <v>6107.4</v>
      </c>
      <c r="G62" s="14"/>
      <c r="H62" s="14"/>
      <c r="I62" s="14"/>
      <c r="J62" s="14"/>
      <c r="K62" s="13"/>
      <c r="AU62" s="2" t="s">
        <v>524</v>
      </c>
      <c r="AV62" s="2" t="s">
        <v>525</v>
      </c>
      <c r="AW62" s="2" t="s">
        <v>526</v>
      </c>
      <c r="AX62" s="2" t="s">
        <v>953</v>
      </c>
      <c r="AY62" s="2" t="s">
        <v>954</v>
      </c>
      <c r="AZ62" s="2" t="s">
        <v>955</v>
      </c>
      <c r="BA62" s="2" t="s">
        <v>1282</v>
      </c>
    </row>
    <row r="63" spans="1:53" ht="37.5" customHeight="1">
      <c r="A63" s="6"/>
      <c r="B63" s="10" t="s">
        <v>150</v>
      </c>
      <c r="C63" s="6" t="s">
        <v>151</v>
      </c>
      <c r="D63" s="8" t="s">
        <v>40</v>
      </c>
      <c r="E63" s="14">
        <v>151723.8</v>
      </c>
      <c r="F63" s="14">
        <v>223267.8</v>
      </c>
      <c r="G63" s="14">
        <v>255247</v>
      </c>
      <c r="H63" s="14">
        <v>302858.4</v>
      </c>
      <c r="I63" s="14">
        <v>325391.5</v>
      </c>
      <c r="J63" s="14">
        <v>355658.8</v>
      </c>
      <c r="K63" s="13"/>
      <c r="AU63" s="2" t="s">
        <v>527</v>
      </c>
      <c r="AV63" s="2" t="s">
        <v>528</v>
      </c>
      <c r="AW63" s="2" t="s">
        <v>529</v>
      </c>
      <c r="AX63" s="2" t="s">
        <v>956</v>
      </c>
      <c r="AY63" s="2" t="s">
        <v>957</v>
      </c>
      <c r="AZ63" s="2" t="s">
        <v>958</v>
      </c>
      <c r="BA63" s="2" t="s">
        <v>1283</v>
      </c>
    </row>
    <row r="64" spans="1:53" ht="70.5" customHeight="1">
      <c r="A64" s="6" t="s">
        <v>152</v>
      </c>
      <c r="B64" s="7" t="s">
        <v>153</v>
      </c>
      <c r="C64" s="6" t="s">
        <v>154</v>
      </c>
      <c r="D64" s="8" t="s">
        <v>28</v>
      </c>
      <c r="E64" s="12">
        <f aca="true" t="shared" si="17" ref="E64:J64">IF(E69=0,,E65/E69*100)</f>
        <v>62.86944045911047</v>
      </c>
      <c r="F64" s="12">
        <f t="shared" si="17"/>
        <v>61.14218428024728</v>
      </c>
      <c r="G64" s="12">
        <f t="shared" si="17"/>
        <v>66.23756582796958</v>
      </c>
      <c r="H64" s="12">
        <f t="shared" si="17"/>
        <v>66.96898771211235</v>
      </c>
      <c r="I64" s="12">
        <f t="shared" si="17"/>
        <v>67.43709771796372</v>
      </c>
      <c r="J64" s="12">
        <f t="shared" si="17"/>
        <v>68.16851960210649</v>
      </c>
      <c r="K64" s="13"/>
      <c r="AU64" s="2" t="s">
        <v>530</v>
      </c>
      <c r="AV64" s="2" t="s">
        <v>531</v>
      </c>
      <c r="AW64" s="2" t="s">
        <v>532</v>
      </c>
      <c r="AX64" s="2" t="s">
        <v>959</v>
      </c>
      <c r="AY64" s="2" t="s">
        <v>960</v>
      </c>
      <c r="AZ64" s="2" t="s">
        <v>961</v>
      </c>
      <c r="BA64" s="2" t="s">
        <v>1284</v>
      </c>
    </row>
    <row r="65" spans="1:53" ht="59.25" customHeight="1">
      <c r="A65" s="6"/>
      <c r="B65" s="9" t="s">
        <v>155</v>
      </c>
      <c r="C65" s="6" t="s">
        <v>156</v>
      </c>
      <c r="D65" s="8" t="s">
        <v>31</v>
      </c>
      <c r="E65" s="12">
        <f aca="true" t="shared" si="18" ref="E65:J65">E66+E67+E68</f>
        <v>2191</v>
      </c>
      <c r="F65" s="12">
        <f t="shared" si="18"/>
        <v>2077</v>
      </c>
      <c r="G65" s="12">
        <f t="shared" si="18"/>
        <v>2264</v>
      </c>
      <c r="H65" s="12">
        <f t="shared" si="18"/>
        <v>2289</v>
      </c>
      <c r="I65" s="12">
        <f t="shared" si="18"/>
        <v>2305</v>
      </c>
      <c r="J65" s="12">
        <f t="shared" si="18"/>
        <v>2330</v>
      </c>
      <c r="K65" s="13"/>
      <c r="AU65" s="2" t="s">
        <v>533</v>
      </c>
      <c r="AV65" s="2" t="s">
        <v>534</v>
      </c>
      <c r="AW65" s="2" t="s">
        <v>535</v>
      </c>
      <c r="AX65" s="2" t="s">
        <v>962</v>
      </c>
      <c r="AY65" s="2" t="s">
        <v>963</v>
      </c>
      <c r="AZ65" s="2" t="s">
        <v>964</v>
      </c>
      <c r="BA65" s="2" t="s">
        <v>1285</v>
      </c>
    </row>
    <row r="66" spans="1:53" ht="59.25" customHeight="1">
      <c r="A66" s="6"/>
      <c r="B66" s="10" t="s">
        <v>157</v>
      </c>
      <c r="C66" s="6" t="s">
        <v>158</v>
      </c>
      <c r="D66" s="8" t="s">
        <v>31</v>
      </c>
      <c r="E66" s="14">
        <v>1601</v>
      </c>
      <c r="F66" s="14">
        <v>1487</v>
      </c>
      <c r="G66" s="14">
        <v>1674</v>
      </c>
      <c r="H66" s="14">
        <v>1689</v>
      </c>
      <c r="I66" s="14">
        <v>1700</v>
      </c>
      <c r="J66" s="14">
        <v>1720</v>
      </c>
      <c r="K66" s="13"/>
      <c r="AU66" s="2" t="s">
        <v>536</v>
      </c>
      <c r="AV66" s="2" t="s">
        <v>537</v>
      </c>
      <c r="AW66" s="2" t="s">
        <v>538</v>
      </c>
      <c r="AX66" s="2" t="s">
        <v>965</v>
      </c>
      <c r="AY66" s="2" t="s">
        <v>966</v>
      </c>
      <c r="AZ66" s="2" t="s">
        <v>967</v>
      </c>
      <c r="BA66" s="2" t="s">
        <v>1286</v>
      </c>
    </row>
    <row r="67" spans="1:53" ht="59.25" customHeight="1">
      <c r="A67" s="6"/>
      <c r="B67" s="10" t="s">
        <v>159</v>
      </c>
      <c r="C67" s="6" t="s">
        <v>160</v>
      </c>
      <c r="D67" s="8" t="s">
        <v>31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3"/>
      <c r="AU67" s="2" t="s">
        <v>539</v>
      </c>
      <c r="AV67" s="2" t="s">
        <v>540</v>
      </c>
      <c r="AW67" s="2" t="s">
        <v>541</v>
      </c>
      <c r="AX67" s="2" t="s">
        <v>968</v>
      </c>
      <c r="AY67" s="2" t="s">
        <v>969</v>
      </c>
      <c r="AZ67" s="2" t="s">
        <v>970</v>
      </c>
      <c r="BA67" s="2" t="s">
        <v>1287</v>
      </c>
    </row>
    <row r="68" spans="1:53" ht="70.5" customHeight="1">
      <c r="A68" s="6"/>
      <c r="B68" s="10" t="s">
        <v>161</v>
      </c>
      <c r="C68" s="6" t="s">
        <v>162</v>
      </c>
      <c r="D68" s="8" t="s">
        <v>31</v>
      </c>
      <c r="E68" s="14">
        <v>590</v>
      </c>
      <c r="F68" s="14">
        <v>590</v>
      </c>
      <c r="G68" s="14">
        <v>590</v>
      </c>
      <c r="H68" s="14">
        <v>600</v>
      </c>
      <c r="I68" s="14">
        <v>605</v>
      </c>
      <c r="J68" s="14">
        <v>610</v>
      </c>
      <c r="K68" s="13"/>
      <c r="AU68" s="2" t="s">
        <v>542</v>
      </c>
      <c r="AV68" s="2" t="s">
        <v>543</v>
      </c>
      <c r="AW68" s="2" t="s">
        <v>544</v>
      </c>
      <c r="AX68" s="2" t="s">
        <v>971</v>
      </c>
      <c r="AY68" s="2" t="s">
        <v>972</v>
      </c>
      <c r="AZ68" s="2" t="s">
        <v>973</v>
      </c>
      <c r="BA68" s="2" t="s">
        <v>1288</v>
      </c>
    </row>
    <row r="69" spans="1:53" ht="27" customHeight="1">
      <c r="A69" s="6"/>
      <c r="B69" s="9" t="s">
        <v>163</v>
      </c>
      <c r="C69" s="6" t="s">
        <v>164</v>
      </c>
      <c r="D69" s="8" t="s">
        <v>31</v>
      </c>
      <c r="E69" s="14">
        <v>3485</v>
      </c>
      <c r="F69" s="14">
        <v>3397</v>
      </c>
      <c r="G69" s="14">
        <v>3418</v>
      </c>
      <c r="H69" s="14">
        <v>3418</v>
      </c>
      <c r="I69" s="14">
        <v>3418</v>
      </c>
      <c r="J69" s="14">
        <v>3418</v>
      </c>
      <c r="K69" s="13"/>
      <c r="AU69" s="2" t="s">
        <v>545</v>
      </c>
      <c r="AV69" s="2" t="s">
        <v>546</v>
      </c>
      <c r="AW69" s="2" t="s">
        <v>547</v>
      </c>
      <c r="AX69" s="2" t="s">
        <v>974</v>
      </c>
      <c r="AY69" s="2" t="s">
        <v>975</v>
      </c>
      <c r="AZ69" s="2" t="s">
        <v>976</v>
      </c>
      <c r="BA69" s="2" t="s">
        <v>1289</v>
      </c>
    </row>
    <row r="70" spans="1:11" ht="15.75" customHeight="1">
      <c r="A70" s="28" t="s">
        <v>165</v>
      </c>
      <c r="B70" s="29"/>
      <c r="C70" s="29"/>
      <c r="D70" s="29"/>
      <c r="E70" s="30"/>
      <c r="F70" s="30"/>
      <c r="G70" s="30"/>
      <c r="H70" s="30"/>
      <c r="I70" s="30"/>
      <c r="J70" s="30"/>
      <c r="K70" s="30"/>
    </row>
    <row r="71" spans="1:11" ht="48.75" customHeight="1">
      <c r="A71" s="6" t="s">
        <v>166</v>
      </c>
      <c r="B71" s="7" t="s">
        <v>167</v>
      </c>
      <c r="C71" s="6" t="s">
        <v>167</v>
      </c>
      <c r="D71" s="8"/>
      <c r="E71" s="15"/>
      <c r="F71" s="15"/>
      <c r="G71" s="15"/>
      <c r="H71" s="15"/>
      <c r="I71" s="15"/>
      <c r="J71" s="15"/>
      <c r="K71" s="16"/>
    </row>
    <row r="72" spans="1:53" ht="15.75" customHeight="1">
      <c r="A72" s="6"/>
      <c r="B72" s="9" t="s">
        <v>168</v>
      </c>
      <c r="C72" s="6" t="s">
        <v>169</v>
      </c>
      <c r="D72" s="8" t="s">
        <v>28</v>
      </c>
      <c r="E72" s="12">
        <f aca="true" t="shared" si="19" ref="E72:J72">IF(E74=0,,E73/E74*100)</f>
        <v>99.63048498845266</v>
      </c>
      <c r="F72" s="12">
        <f t="shared" si="19"/>
        <v>99.63048498845266</v>
      </c>
      <c r="G72" s="12">
        <f t="shared" si="19"/>
        <v>99.63048498845266</v>
      </c>
      <c r="H72" s="12">
        <f t="shared" si="19"/>
        <v>99.63048498845266</v>
      </c>
      <c r="I72" s="12">
        <f t="shared" si="19"/>
        <v>99.63048498845266</v>
      </c>
      <c r="J72" s="12">
        <f t="shared" si="19"/>
        <v>99.63048498845266</v>
      </c>
      <c r="K72" s="13"/>
      <c r="AU72" s="2" t="s">
        <v>548</v>
      </c>
      <c r="AV72" s="2" t="s">
        <v>549</v>
      </c>
      <c r="AW72" s="2" t="s">
        <v>550</v>
      </c>
      <c r="AX72" s="2" t="s">
        <v>977</v>
      </c>
      <c r="AY72" s="2" t="s">
        <v>978</v>
      </c>
      <c r="AZ72" s="2" t="s">
        <v>979</v>
      </c>
      <c r="BA72" s="2" t="s">
        <v>1290</v>
      </c>
    </row>
    <row r="73" spans="1:53" ht="27" customHeight="1">
      <c r="A73" s="6"/>
      <c r="B73" s="10" t="s">
        <v>170</v>
      </c>
      <c r="C73" s="6" t="s">
        <v>171</v>
      </c>
      <c r="D73" s="8" t="s">
        <v>24</v>
      </c>
      <c r="E73" s="14">
        <v>4314</v>
      </c>
      <c r="F73" s="14">
        <v>4314</v>
      </c>
      <c r="G73" s="14">
        <v>4314</v>
      </c>
      <c r="H73" s="14">
        <v>4314</v>
      </c>
      <c r="I73" s="14">
        <v>4314</v>
      </c>
      <c r="J73" s="14">
        <v>4314</v>
      </c>
      <c r="K73" s="13"/>
      <c r="AU73" s="2" t="s">
        <v>551</v>
      </c>
      <c r="AV73" s="2" t="s">
        <v>552</v>
      </c>
      <c r="AW73" s="2" t="s">
        <v>553</v>
      </c>
      <c r="AX73" s="2" t="s">
        <v>980</v>
      </c>
      <c r="AY73" s="2" t="s">
        <v>981</v>
      </c>
      <c r="AZ73" s="2" t="s">
        <v>982</v>
      </c>
      <c r="BA73" s="2" t="s">
        <v>1291</v>
      </c>
    </row>
    <row r="74" spans="1:53" ht="27" customHeight="1">
      <c r="A74" s="6"/>
      <c r="B74" s="10" t="s">
        <v>172</v>
      </c>
      <c r="C74" s="6" t="s">
        <v>173</v>
      </c>
      <c r="D74" s="8" t="s">
        <v>24</v>
      </c>
      <c r="E74" s="14">
        <v>4330</v>
      </c>
      <c r="F74" s="14">
        <v>4330</v>
      </c>
      <c r="G74" s="14">
        <v>4330</v>
      </c>
      <c r="H74" s="14">
        <v>4330</v>
      </c>
      <c r="I74" s="14">
        <v>4330</v>
      </c>
      <c r="J74" s="14">
        <v>4330</v>
      </c>
      <c r="K74" s="13"/>
      <c r="AU74" s="2" t="s">
        <v>554</v>
      </c>
      <c r="AV74" s="2" t="s">
        <v>555</v>
      </c>
      <c r="AW74" s="2" t="s">
        <v>556</v>
      </c>
      <c r="AX74" s="2" t="s">
        <v>983</v>
      </c>
      <c r="AY74" s="2" t="s">
        <v>984</v>
      </c>
      <c r="AZ74" s="2" t="s">
        <v>985</v>
      </c>
      <c r="BA74" s="2" t="s">
        <v>1292</v>
      </c>
    </row>
    <row r="75" spans="1:53" ht="15.75" customHeight="1">
      <c r="A75" s="6"/>
      <c r="B75" s="9" t="s">
        <v>174</v>
      </c>
      <c r="C75" s="6" t="s">
        <v>175</v>
      </c>
      <c r="D75" s="8" t="s">
        <v>28</v>
      </c>
      <c r="E75" s="12">
        <f aca="true" t="shared" si="20" ref="E75:J75">IF(E77=0,,E76/E77*100)</f>
        <v>169.23076923076923</v>
      </c>
      <c r="F75" s="12">
        <f t="shared" si="20"/>
        <v>130.76923076923077</v>
      </c>
      <c r="G75" s="12">
        <f t="shared" si="20"/>
        <v>130.76923076923077</v>
      </c>
      <c r="H75" s="12">
        <f t="shared" si="20"/>
        <v>113.33333333333333</v>
      </c>
      <c r="I75" s="12">
        <f t="shared" si="20"/>
        <v>113.33333333333333</v>
      </c>
      <c r="J75" s="12">
        <f t="shared" si="20"/>
        <v>113.33333333333333</v>
      </c>
      <c r="K75" s="13"/>
      <c r="AU75" s="2" t="s">
        <v>557</v>
      </c>
      <c r="AV75" s="2" t="s">
        <v>558</v>
      </c>
      <c r="AW75" s="2" t="s">
        <v>559</v>
      </c>
      <c r="AX75" s="2" t="s">
        <v>986</v>
      </c>
      <c r="AY75" s="2" t="s">
        <v>987</v>
      </c>
      <c r="AZ75" s="2" t="s">
        <v>988</v>
      </c>
      <c r="BA75" s="2" t="s">
        <v>1293</v>
      </c>
    </row>
    <row r="76" spans="1:53" ht="15.75" customHeight="1">
      <c r="A76" s="6"/>
      <c r="B76" s="10" t="s">
        <v>176</v>
      </c>
      <c r="C76" s="6" t="s">
        <v>177</v>
      </c>
      <c r="D76" s="8" t="s">
        <v>24</v>
      </c>
      <c r="E76" s="14">
        <v>22</v>
      </c>
      <c r="F76" s="14">
        <v>17</v>
      </c>
      <c r="G76" s="14">
        <v>17</v>
      </c>
      <c r="H76" s="14">
        <v>17</v>
      </c>
      <c r="I76" s="14">
        <v>17</v>
      </c>
      <c r="J76" s="14">
        <v>17</v>
      </c>
      <c r="K76" s="13"/>
      <c r="AU76" s="2" t="s">
        <v>560</v>
      </c>
      <c r="AV76" s="2" t="s">
        <v>561</v>
      </c>
      <c r="AW76" s="2" t="s">
        <v>562</v>
      </c>
      <c r="AX76" s="2" t="s">
        <v>989</v>
      </c>
      <c r="AY76" s="2" t="s">
        <v>990</v>
      </c>
      <c r="AZ76" s="2" t="s">
        <v>991</v>
      </c>
      <c r="BA76" s="2" t="s">
        <v>1294</v>
      </c>
    </row>
    <row r="77" spans="1:53" ht="15.75" customHeight="1">
      <c r="A77" s="6"/>
      <c r="B77" s="10" t="s">
        <v>178</v>
      </c>
      <c r="C77" s="6" t="s">
        <v>179</v>
      </c>
      <c r="D77" s="8" t="s">
        <v>24</v>
      </c>
      <c r="E77" s="14">
        <v>13</v>
      </c>
      <c r="F77" s="14">
        <v>13</v>
      </c>
      <c r="G77" s="14">
        <v>13</v>
      </c>
      <c r="H77" s="14">
        <v>15</v>
      </c>
      <c r="I77" s="14">
        <v>15</v>
      </c>
      <c r="J77" s="14">
        <v>15</v>
      </c>
      <c r="K77" s="13"/>
      <c r="AU77" s="2" t="s">
        <v>563</v>
      </c>
      <c r="AV77" s="2" t="s">
        <v>564</v>
      </c>
      <c r="AW77" s="2" t="s">
        <v>565</v>
      </c>
      <c r="AX77" s="2" t="s">
        <v>992</v>
      </c>
      <c r="AY77" s="2" t="s">
        <v>993</v>
      </c>
      <c r="AZ77" s="2" t="s">
        <v>994</v>
      </c>
      <c r="BA77" s="2" t="s">
        <v>1295</v>
      </c>
    </row>
    <row r="78" spans="1:53" ht="15.75" customHeight="1">
      <c r="A78" s="6"/>
      <c r="B78" s="9" t="s">
        <v>180</v>
      </c>
      <c r="C78" s="6" t="s">
        <v>181</v>
      </c>
      <c r="D78" s="8" t="s">
        <v>28</v>
      </c>
      <c r="E78" s="12">
        <f aca="true" t="shared" si="21" ref="E78:J78">IF(E80=0,,E79/E80*100)</f>
        <v>0</v>
      </c>
      <c r="F78" s="12">
        <f t="shared" si="21"/>
        <v>0</v>
      </c>
      <c r="G78" s="12">
        <f t="shared" si="21"/>
        <v>0</v>
      </c>
      <c r="H78" s="12">
        <f t="shared" si="21"/>
        <v>0</v>
      </c>
      <c r="I78" s="12">
        <f t="shared" si="21"/>
        <v>0</v>
      </c>
      <c r="J78" s="12">
        <f t="shared" si="21"/>
        <v>0</v>
      </c>
      <c r="K78" s="13"/>
      <c r="AU78" s="2" t="s">
        <v>566</v>
      </c>
      <c r="AV78" s="2" t="s">
        <v>567</v>
      </c>
      <c r="AW78" s="2" t="s">
        <v>568</v>
      </c>
      <c r="AX78" s="2" t="s">
        <v>995</v>
      </c>
      <c r="AY78" s="2" t="s">
        <v>996</v>
      </c>
      <c r="AZ78" s="2" t="s">
        <v>997</v>
      </c>
      <c r="BA78" s="2" t="s">
        <v>1296</v>
      </c>
    </row>
    <row r="79" spans="1:53" ht="27" customHeight="1">
      <c r="A79" s="6"/>
      <c r="B79" s="10" t="s">
        <v>182</v>
      </c>
      <c r="C79" s="6" t="s">
        <v>183</v>
      </c>
      <c r="D79" s="8" t="s">
        <v>24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3"/>
      <c r="AU79" s="2" t="s">
        <v>569</v>
      </c>
      <c r="AV79" s="2" t="s">
        <v>570</v>
      </c>
      <c r="AW79" s="2" t="s">
        <v>571</v>
      </c>
      <c r="AX79" s="2" t="s">
        <v>998</v>
      </c>
      <c r="AY79" s="2" t="s">
        <v>999</v>
      </c>
      <c r="AZ79" s="2" t="s">
        <v>1000</v>
      </c>
      <c r="BA79" s="2" t="s">
        <v>1297</v>
      </c>
    </row>
    <row r="80" spans="1:53" ht="27" customHeight="1">
      <c r="A80" s="6"/>
      <c r="B80" s="10" t="s">
        <v>184</v>
      </c>
      <c r="C80" s="6" t="s">
        <v>185</v>
      </c>
      <c r="D80" s="8" t="s">
        <v>24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3"/>
      <c r="AU80" s="2" t="s">
        <v>572</v>
      </c>
      <c r="AV80" s="2" t="s">
        <v>573</v>
      </c>
      <c r="AW80" s="2" t="s">
        <v>574</v>
      </c>
      <c r="AX80" s="2" t="s">
        <v>1001</v>
      </c>
      <c r="AY80" s="2" t="s">
        <v>1002</v>
      </c>
      <c r="AZ80" s="2" t="s">
        <v>1003</v>
      </c>
      <c r="BA80" s="2" t="s">
        <v>1298</v>
      </c>
    </row>
    <row r="81" spans="1:53" ht="59.25" customHeight="1">
      <c r="A81" s="6" t="s">
        <v>186</v>
      </c>
      <c r="B81" s="7" t="s">
        <v>187</v>
      </c>
      <c r="C81" s="6" t="s">
        <v>188</v>
      </c>
      <c r="D81" s="8" t="s">
        <v>28</v>
      </c>
      <c r="E81" s="12">
        <f aca="true" t="shared" si="22" ref="E81:J81">IF(E83=0,,E82/E83*100)</f>
        <v>88.23529411764706</v>
      </c>
      <c r="F81" s="12">
        <f t="shared" si="22"/>
        <v>77.77777777777779</v>
      </c>
      <c r="G81" s="12">
        <f t="shared" si="22"/>
        <v>72.22222222222221</v>
      </c>
      <c r="H81" s="12">
        <f t="shared" si="22"/>
        <v>61.111111111111114</v>
      </c>
      <c r="I81" s="12">
        <f t="shared" si="22"/>
        <v>55.55555555555556</v>
      </c>
      <c r="J81" s="12">
        <f t="shared" si="22"/>
        <v>50</v>
      </c>
      <c r="K81" s="13"/>
      <c r="AU81" s="2" t="s">
        <v>575</v>
      </c>
      <c r="AV81" s="2" t="s">
        <v>576</v>
      </c>
      <c r="AW81" s="2" t="s">
        <v>577</v>
      </c>
      <c r="AX81" s="2" t="s">
        <v>1004</v>
      </c>
      <c r="AY81" s="2" t="s">
        <v>1005</v>
      </c>
      <c r="AZ81" s="2" t="s">
        <v>1006</v>
      </c>
      <c r="BA81" s="2" t="s">
        <v>1299</v>
      </c>
    </row>
    <row r="82" spans="1:53" ht="48.75" customHeight="1">
      <c r="A82" s="6"/>
      <c r="B82" s="9" t="s">
        <v>189</v>
      </c>
      <c r="C82" s="6" t="s">
        <v>190</v>
      </c>
      <c r="D82" s="8" t="s">
        <v>24</v>
      </c>
      <c r="E82" s="14">
        <v>15</v>
      </c>
      <c r="F82" s="14">
        <v>14</v>
      </c>
      <c r="G82" s="14">
        <v>13</v>
      </c>
      <c r="H82" s="14">
        <v>11</v>
      </c>
      <c r="I82" s="14">
        <v>10</v>
      </c>
      <c r="J82" s="14">
        <v>9</v>
      </c>
      <c r="K82" s="13" t="s">
        <v>1378</v>
      </c>
      <c r="AU82" s="2" t="s">
        <v>578</v>
      </c>
      <c r="AV82" s="2" t="s">
        <v>579</v>
      </c>
      <c r="AW82" s="2" t="s">
        <v>580</v>
      </c>
      <c r="AX82" s="2" t="s">
        <v>1007</v>
      </c>
      <c r="AY82" s="2" t="s">
        <v>1008</v>
      </c>
      <c r="AZ82" s="2" t="s">
        <v>1009</v>
      </c>
      <c r="BA82" s="2" t="s">
        <v>1300</v>
      </c>
    </row>
    <row r="83" spans="1:53" ht="27" customHeight="1">
      <c r="A83" s="6"/>
      <c r="B83" s="9" t="s">
        <v>191</v>
      </c>
      <c r="C83" s="6" t="s">
        <v>192</v>
      </c>
      <c r="D83" s="8" t="s">
        <v>24</v>
      </c>
      <c r="E83" s="14">
        <v>17</v>
      </c>
      <c r="F83" s="14">
        <v>18</v>
      </c>
      <c r="G83" s="14">
        <v>18</v>
      </c>
      <c r="H83" s="14">
        <v>18</v>
      </c>
      <c r="I83" s="14">
        <v>18</v>
      </c>
      <c r="J83" s="14">
        <v>18</v>
      </c>
      <c r="K83" s="13"/>
      <c r="AU83" s="2" t="s">
        <v>581</v>
      </c>
      <c r="AV83" s="2" t="s">
        <v>582</v>
      </c>
      <c r="AW83" s="2" t="s">
        <v>583</v>
      </c>
      <c r="AX83" s="2" t="s">
        <v>1010</v>
      </c>
      <c r="AY83" s="2" t="s">
        <v>1011</v>
      </c>
      <c r="AZ83" s="2" t="s">
        <v>1012</v>
      </c>
      <c r="BA83" s="2" t="s">
        <v>1301</v>
      </c>
    </row>
    <row r="84" spans="1:53" ht="70.5" customHeight="1">
      <c r="A84" s="6" t="s">
        <v>193</v>
      </c>
      <c r="B84" s="7" t="s">
        <v>194</v>
      </c>
      <c r="C84" s="6" t="s">
        <v>195</v>
      </c>
      <c r="D84" s="8" t="s">
        <v>28</v>
      </c>
      <c r="E84" s="12">
        <f aca="true" t="shared" si="23" ref="E84:J84">IF(E86=0,,E85/E86*100)</f>
        <v>33.33333333333333</v>
      </c>
      <c r="F84" s="12">
        <f t="shared" si="23"/>
        <v>33.33333333333333</v>
      </c>
      <c r="G84" s="12">
        <f t="shared" si="23"/>
        <v>33.33333333333333</v>
      </c>
      <c r="H84" s="12">
        <f t="shared" si="23"/>
        <v>33.33333333333333</v>
      </c>
      <c r="I84" s="12">
        <f t="shared" si="23"/>
        <v>33.33333333333333</v>
      </c>
      <c r="J84" s="12">
        <f t="shared" si="23"/>
        <v>33.33333333333333</v>
      </c>
      <c r="K84" s="13"/>
      <c r="AU84" s="2" t="s">
        <v>584</v>
      </c>
      <c r="AV84" s="2" t="s">
        <v>585</v>
      </c>
      <c r="AW84" s="2" t="s">
        <v>586</v>
      </c>
      <c r="AX84" s="2" t="s">
        <v>1013</v>
      </c>
      <c r="AY84" s="2" t="s">
        <v>1014</v>
      </c>
      <c r="AZ84" s="2" t="s">
        <v>1015</v>
      </c>
      <c r="BA84" s="2" t="s">
        <v>1302</v>
      </c>
    </row>
    <row r="85" spans="1:53" ht="37.5" customHeight="1">
      <c r="A85" s="6"/>
      <c r="B85" s="9" t="s">
        <v>196</v>
      </c>
      <c r="C85" s="6" t="s">
        <v>197</v>
      </c>
      <c r="D85" s="8" t="s">
        <v>24</v>
      </c>
      <c r="E85" s="14">
        <v>1</v>
      </c>
      <c r="F85" s="14">
        <v>1</v>
      </c>
      <c r="G85" s="14">
        <v>1</v>
      </c>
      <c r="H85" s="14">
        <v>1</v>
      </c>
      <c r="I85" s="14">
        <v>1</v>
      </c>
      <c r="J85" s="14">
        <v>1</v>
      </c>
      <c r="K85" s="13"/>
      <c r="AU85" s="2" t="s">
        <v>587</v>
      </c>
      <c r="AV85" s="2" t="s">
        <v>588</v>
      </c>
      <c r="AW85" s="2" t="s">
        <v>589</v>
      </c>
      <c r="AX85" s="2" t="s">
        <v>1016</v>
      </c>
      <c r="AY85" s="2" t="s">
        <v>1017</v>
      </c>
      <c r="AZ85" s="2" t="s">
        <v>1018</v>
      </c>
      <c r="BA85" s="2" t="s">
        <v>1303</v>
      </c>
    </row>
    <row r="86" spans="1:53" ht="37.5" customHeight="1">
      <c r="A86" s="6"/>
      <c r="B86" s="9" t="s">
        <v>198</v>
      </c>
      <c r="C86" s="6" t="s">
        <v>199</v>
      </c>
      <c r="D86" s="8" t="s">
        <v>24</v>
      </c>
      <c r="E86" s="14">
        <v>3</v>
      </c>
      <c r="F86" s="14">
        <v>3</v>
      </c>
      <c r="G86" s="14">
        <v>3</v>
      </c>
      <c r="H86" s="14">
        <v>3</v>
      </c>
      <c r="I86" s="14">
        <v>3</v>
      </c>
      <c r="J86" s="14">
        <v>3</v>
      </c>
      <c r="K86" s="13"/>
      <c r="AU86" s="2" t="s">
        <v>590</v>
      </c>
      <c r="AV86" s="2" t="s">
        <v>591</v>
      </c>
      <c r="AW86" s="2" t="s">
        <v>592</v>
      </c>
      <c r="AX86" s="2" t="s">
        <v>1019</v>
      </c>
      <c r="AY86" s="2" t="s">
        <v>1020</v>
      </c>
      <c r="AZ86" s="2" t="s">
        <v>1021</v>
      </c>
      <c r="BA86" s="2" t="s">
        <v>1304</v>
      </c>
    </row>
    <row r="87" spans="1:11" ht="15.75" customHeight="1">
      <c r="A87" s="28" t="s">
        <v>200</v>
      </c>
      <c r="B87" s="29"/>
      <c r="C87" s="29"/>
      <c r="D87" s="29"/>
      <c r="E87" s="30">
        <f aca="true" t="shared" si="24" ref="E87:J87">IF(E137=0,,E89/E137/10)</f>
        <v>9.953900709219859</v>
      </c>
      <c r="F87" s="30">
        <f t="shared" si="24"/>
        <v>11.338554645781418</v>
      </c>
      <c r="G87" s="30">
        <f t="shared" si="24"/>
        <v>11.623748211731044</v>
      </c>
      <c r="H87" s="30">
        <f t="shared" si="24"/>
        <v>11.627906976744187</v>
      </c>
      <c r="I87" s="30">
        <f t="shared" si="24"/>
        <v>11.729942693409741</v>
      </c>
      <c r="J87" s="30">
        <f t="shared" si="24"/>
        <v>11.827956989247312</v>
      </c>
      <c r="K87" s="30"/>
    </row>
    <row r="88" spans="1:53" ht="37.5" customHeight="1">
      <c r="A88" s="6" t="s">
        <v>201</v>
      </c>
      <c r="B88" s="7" t="s">
        <v>202</v>
      </c>
      <c r="C88" s="6" t="s">
        <v>203</v>
      </c>
      <c r="D88" s="8" t="s">
        <v>28</v>
      </c>
      <c r="E88" s="12">
        <f aca="true" t="shared" si="25" ref="E88:J88">IF(E137=0,,E89/E137/10)</f>
        <v>9.953900709219859</v>
      </c>
      <c r="F88" s="12">
        <f t="shared" si="25"/>
        <v>11.338554645781418</v>
      </c>
      <c r="G88" s="12">
        <f t="shared" si="25"/>
        <v>11.623748211731044</v>
      </c>
      <c r="H88" s="12">
        <f t="shared" si="25"/>
        <v>11.627906976744187</v>
      </c>
      <c r="I88" s="12">
        <f t="shared" si="25"/>
        <v>11.729942693409741</v>
      </c>
      <c r="J88" s="12">
        <f t="shared" si="25"/>
        <v>11.827956989247312</v>
      </c>
      <c r="K88" s="13"/>
      <c r="AU88" s="2" t="s">
        <v>593</v>
      </c>
      <c r="AV88" s="2" t="s">
        <v>594</v>
      </c>
      <c r="AW88" s="2" t="s">
        <v>595</v>
      </c>
      <c r="AX88" s="2" t="s">
        <v>1022</v>
      </c>
      <c r="AY88" s="2" t="s">
        <v>1023</v>
      </c>
      <c r="AZ88" s="2" t="s">
        <v>1024</v>
      </c>
      <c r="BA88" s="2" t="s">
        <v>1305</v>
      </c>
    </row>
    <row r="89" spans="1:53" ht="37.5" customHeight="1">
      <c r="A89" s="6"/>
      <c r="B89" s="9" t="s">
        <v>204</v>
      </c>
      <c r="C89" s="6" t="s">
        <v>205</v>
      </c>
      <c r="D89" s="8" t="s">
        <v>31</v>
      </c>
      <c r="E89" s="14">
        <v>2807</v>
      </c>
      <c r="F89" s="14">
        <v>3185</v>
      </c>
      <c r="G89" s="14">
        <v>3250</v>
      </c>
      <c r="H89" s="14">
        <v>3250</v>
      </c>
      <c r="I89" s="14">
        <v>3275</v>
      </c>
      <c r="J89" s="14">
        <v>3300</v>
      </c>
      <c r="K89" s="13"/>
      <c r="AU89" s="2" t="s">
        <v>596</v>
      </c>
      <c r="AV89" s="2" t="s">
        <v>597</v>
      </c>
      <c r="AW89" s="2" t="s">
        <v>598</v>
      </c>
      <c r="AX89" s="2" t="s">
        <v>1025</v>
      </c>
      <c r="AY89" s="2" t="s">
        <v>1026</v>
      </c>
      <c r="AZ89" s="2" t="s">
        <v>1027</v>
      </c>
      <c r="BA89" s="2" t="s">
        <v>1306</v>
      </c>
    </row>
    <row r="90" spans="1:11" ht="15.75" customHeight="1">
      <c r="A90" s="28" t="s">
        <v>206</v>
      </c>
      <c r="B90" s="29"/>
      <c r="C90" s="29"/>
      <c r="D90" s="29"/>
      <c r="E90" s="30"/>
      <c r="F90" s="30"/>
      <c r="G90" s="30"/>
      <c r="H90" s="30"/>
      <c r="I90" s="30"/>
      <c r="J90" s="30"/>
      <c r="K90" s="30"/>
    </row>
    <row r="91" spans="1:53" ht="37.5" customHeight="1">
      <c r="A91" s="6" t="s">
        <v>207</v>
      </c>
      <c r="B91" s="7" t="s">
        <v>208</v>
      </c>
      <c r="C91" s="6" t="s">
        <v>209</v>
      </c>
      <c r="D91" s="8" t="s">
        <v>210</v>
      </c>
      <c r="E91" s="12">
        <f aca="true" t="shared" si="26" ref="E91:J91">IF(E137=0,,E92/E137/1000)</f>
        <v>29.673758865248228</v>
      </c>
      <c r="F91" s="12">
        <f t="shared" si="26"/>
        <v>30.323958704165182</v>
      </c>
      <c r="G91" s="12">
        <f t="shared" si="26"/>
        <v>30.82560801144492</v>
      </c>
      <c r="H91" s="12">
        <f t="shared" si="26"/>
        <v>31.419821109123436</v>
      </c>
      <c r="I91" s="12">
        <f t="shared" si="26"/>
        <v>32.05530085959885</v>
      </c>
      <c r="J91" s="12">
        <f t="shared" si="26"/>
        <v>32.72344086021506</v>
      </c>
      <c r="K91" s="13"/>
      <c r="AU91" s="2" t="s">
        <v>599</v>
      </c>
      <c r="AV91" s="2" t="s">
        <v>600</v>
      </c>
      <c r="AW91" s="2" t="s">
        <v>601</v>
      </c>
      <c r="AX91" s="2" t="s">
        <v>1028</v>
      </c>
      <c r="AY91" s="2" t="s">
        <v>1029</v>
      </c>
      <c r="AZ91" s="2" t="s">
        <v>1030</v>
      </c>
      <c r="BA91" s="2" t="s">
        <v>1307</v>
      </c>
    </row>
    <row r="92" spans="1:53" ht="27" customHeight="1">
      <c r="A92" s="6"/>
      <c r="B92" s="9" t="s">
        <v>211</v>
      </c>
      <c r="C92" s="6" t="s">
        <v>212</v>
      </c>
      <c r="D92" s="8" t="s">
        <v>210</v>
      </c>
      <c r="E92" s="14">
        <v>836800</v>
      </c>
      <c r="F92" s="14">
        <v>851800</v>
      </c>
      <c r="G92" s="14">
        <v>861884</v>
      </c>
      <c r="H92" s="14">
        <v>878184</v>
      </c>
      <c r="I92" s="14">
        <v>894984</v>
      </c>
      <c r="J92" s="14">
        <v>912984</v>
      </c>
      <c r="K92" s="13" t="s">
        <v>1385</v>
      </c>
      <c r="AU92" s="2" t="s">
        <v>602</v>
      </c>
      <c r="AV92" s="2" t="s">
        <v>603</v>
      </c>
      <c r="AW92" s="2" t="s">
        <v>604</v>
      </c>
      <c r="AX92" s="2" t="s">
        <v>1031</v>
      </c>
      <c r="AY92" s="2" t="s">
        <v>1032</v>
      </c>
      <c r="AZ92" s="2" t="s">
        <v>1033</v>
      </c>
      <c r="BA92" s="2" t="s">
        <v>1308</v>
      </c>
    </row>
    <row r="93" spans="1:11" ht="15.75" customHeight="1">
      <c r="A93" s="6"/>
      <c r="B93" s="9" t="s">
        <v>213</v>
      </c>
      <c r="C93" s="6" t="s">
        <v>213</v>
      </c>
      <c r="D93" s="8"/>
      <c r="E93" s="15"/>
      <c r="F93" s="15"/>
      <c r="G93" s="15"/>
      <c r="H93" s="15"/>
      <c r="I93" s="15"/>
      <c r="J93" s="15"/>
      <c r="K93" s="16"/>
    </row>
    <row r="94" spans="1:53" ht="15.75" customHeight="1">
      <c r="A94" s="6"/>
      <c r="B94" s="10" t="s">
        <v>214</v>
      </c>
      <c r="C94" s="6" t="s">
        <v>215</v>
      </c>
      <c r="D94" s="8" t="s">
        <v>210</v>
      </c>
      <c r="E94" s="12">
        <f aca="true" t="shared" si="27" ref="E94:J94">IF(E137=0,,E95/E137/1000)</f>
        <v>0.20400709219858157</v>
      </c>
      <c r="F94" s="12">
        <f t="shared" si="27"/>
        <v>0.32484870060519755</v>
      </c>
      <c r="G94" s="12">
        <f t="shared" si="27"/>
        <v>0.5707796852646638</v>
      </c>
      <c r="H94" s="12">
        <f t="shared" si="27"/>
        <v>0.5831842576028623</v>
      </c>
      <c r="I94" s="12">
        <f t="shared" si="27"/>
        <v>0.6017191977077364</v>
      </c>
      <c r="J94" s="12">
        <f t="shared" si="27"/>
        <v>0.6451612903225807</v>
      </c>
      <c r="K94" s="13"/>
      <c r="AU94" s="2" t="s">
        <v>605</v>
      </c>
      <c r="AV94" s="2" t="s">
        <v>606</v>
      </c>
      <c r="AW94" s="2" t="s">
        <v>607</v>
      </c>
      <c r="AX94" s="2" t="s">
        <v>1034</v>
      </c>
      <c r="AY94" s="2" t="s">
        <v>1035</v>
      </c>
      <c r="AZ94" s="2" t="s">
        <v>1036</v>
      </c>
      <c r="BA94" s="2" t="s">
        <v>1309</v>
      </c>
    </row>
    <row r="95" spans="1:53" ht="15.75" customHeight="1">
      <c r="A95" s="6"/>
      <c r="B95" s="11" t="s">
        <v>214</v>
      </c>
      <c r="C95" s="6" t="s">
        <v>216</v>
      </c>
      <c r="D95" s="8" t="s">
        <v>210</v>
      </c>
      <c r="E95" s="14">
        <v>5753</v>
      </c>
      <c r="F95" s="14">
        <v>9125</v>
      </c>
      <c r="G95" s="14">
        <v>15959</v>
      </c>
      <c r="H95" s="14">
        <v>16300</v>
      </c>
      <c r="I95" s="14">
        <v>16800</v>
      </c>
      <c r="J95" s="14">
        <v>18000</v>
      </c>
      <c r="K95" s="13"/>
      <c r="AU95" s="2" t="s">
        <v>608</v>
      </c>
      <c r="AV95" s="2" t="s">
        <v>609</v>
      </c>
      <c r="AW95" s="2" t="s">
        <v>610</v>
      </c>
      <c r="AX95" s="2" t="s">
        <v>1037</v>
      </c>
      <c r="AY95" s="2" t="s">
        <v>1038</v>
      </c>
      <c r="AZ95" s="2" t="s">
        <v>1039</v>
      </c>
      <c r="BA95" s="2" t="s">
        <v>1310</v>
      </c>
    </row>
    <row r="96" spans="1:53" ht="37.5" customHeight="1">
      <c r="A96" s="6" t="s">
        <v>217</v>
      </c>
      <c r="B96" s="7" t="s">
        <v>218</v>
      </c>
      <c r="C96" s="6" t="s">
        <v>219</v>
      </c>
      <c r="D96" s="8" t="s">
        <v>46</v>
      </c>
      <c r="E96" s="12">
        <f aca="true" t="shared" si="28" ref="E96:J96">IF(E137=0,,(E97+E100+E101+E102)/E137*10)</f>
        <v>12.386524822695037</v>
      </c>
      <c r="F96" s="12">
        <f t="shared" si="28"/>
        <v>8.305446778212888</v>
      </c>
      <c r="G96" s="12">
        <f t="shared" si="28"/>
        <v>3.719599427753934</v>
      </c>
      <c r="H96" s="12">
        <f t="shared" si="28"/>
        <v>15.20572450805009</v>
      </c>
      <c r="I96" s="12">
        <f t="shared" si="28"/>
        <v>15.58022922636103</v>
      </c>
      <c r="J96" s="12">
        <f t="shared" si="28"/>
        <v>15.591397849462368</v>
      </c>
      <c r="K96" s="13"/>
      <c r="AU96" s="2" t="s">
        <v>611</v>
      </c>
      <c r="AV96" s="2" t="s">
        <v>612</v>
      </c>
      <c r="AW96" s="2" t="s">
        <v>613</v>
      </c>
      <c r="AX96" s="2" t="s">
        <v>1040</v>
      </c>
      <c r="AY96" s="2" t="s">
        <v>1041</v>
      </c>
      <c r="AZ96" s="2" t="s">
        <v>1042</v>
      </c>
      <c r="BA96" s="2" t="s">
        <v>1311</v>
      </c>
    </row>
    <row r="97" spans="1:53" ht="70.5" customHeight="1">
      <c r="A97" s="6"/>
      <c r="B97" s="9" t="s">
        <v>220</v>
      </c>
      <c r="C97" s="6" t="s">
        <v>221</v>
      </c>
      <c r="D97" s="8" t="s">
        <v>46</v>
      </c>
      <c r="E97" s="14">
        <v>27.3</v>
      </c>
      <c r="F97" s="14">
        <v>14.8</v>
      </c>
      <c r="G97" s="14">
        <v>2.2</v>
      </c>
      <c r="H97" s="14">
        <v>30</v>
      </c>
      <c r="I97" s="14">
        <v>30</v>
      </c>
      <c r="J97" s="14">
        <v>30</v>
      </c>
      <c r="K97" s="13"/>
      <c r="AU97" s="2" t="s">
        <v>614</v>
      </c>
      <c r="AV97" s="2" t="s">
        <v>615</v>
      </c>
      <c r="AW97" s="2" t="s">
        <v>616</v>
      </c>
      <c r="AX97" s="2" t="s">
        <v>1043</v>
      </c>
      <c r="AY97" s="2" t="s">
        <v>1044</v>
      </c>
      <c r="AZ97" s="2" t="s">
        <v>1045</v>
      </c>
      <c r="BA97" s="2" t="s">
        <v>1312</v>
      </c>
    </row>
    <row r="98" spans="1:11" ht="15.75" customHeight="1">
      <c r="A98" s="6"/>
      <c r="B98" s="9" t="s">
        <v>213</v>
      </c>
      <c r="C98" s="6" t="s">
        <v>213</v>
      </c>
      <c r="D98" s="8"/>
      <c r="E98" s="15"/>
      <c r="F98" s="15"/>
      <c r="G98" s="15"/>
      <c r="H98" s="15"/>
      <c r="I98" s="15"/>
      <c r="J98" s="15"/>
      <c r="K98" s="16"/>
    </row>
    <row r="99" spans="1:53" ht="48.75" customHeight="1">
      <c r="A99" s="6"/>
      <c r="B99" s="10" t="s">
        <v>222</v>
      </c>
      <c r="C99" s="6" t="s">
        <v>223</v>
      </c>
      <c r="D99" s="8" t="s">
        <v>46</v>
      </c>
      <c r="E99" s="12">
        <f aca="true" t="shared" si="29" ref="E99:J99">IF(E137=0,,(E100+E101+E102)/E137*10)</f>
        <v>2.7056737588652484</v>
      </c>
      <c r="F99" s="12">
        <f t="shared" si="29"/>
        <v>3.036667853328586</v>
      </c>
      <c r="G99" s="12">
        <f t="shared" si="29"/>
        <v>2.9327610872675254</v>
      </c>
      <c r="H99" s="12">
        <f t="shared" si="29"/>
        <v>4.472271914132379</v>
      </c>
      <c r="I99" s="12">
        <f t="shared" si="29"/>
        <v>4.8352435530085955</v>
      </c>
      <c r="J99" s="12">
        <f t="shared" si="29"/>
        <v>4.838709677419355</v>
      </c>
      <c r="K99" s="13"/>
      <c r="AU99" s="2" t="s">
        <v>617</v>
      </c>
      <c r="AV99" s="2" t="s">
        <v>618</v>
      </c>
      <c r="AW99" s="2" t="s">
        <v>619</v>
      </c>
      <c r="AX99" s="2" t="s">
        <v>1046</v>
      </c>
      <c r="AY99" s="2" t="s">
        <v>1047</v>
      </c>
      <c r="AZ99" s="2" t="s">
        <v>1048</v>
      </c>
      <c r="BA99" s="2" t="s">
        <v>1313</v>
      </c>
    </row>
    <row r="100" spans="1:53" ht="37.5" customHeight="1">
      <c r="A100" s="6"/>
      <c r="B100" s="11" t="s">
        <v>224</v>
      </c>
      <c r="C100" s="6" t="s">
        <v>225</v>
      </c>
      <c r="D100" s="8" t="s">
        <v>46</v>
      </c>
      <c r="E100" s="14">
        <v>3.43</v>
      </c>
      <c r="F100" s="14">
        <v>3.43</v>
      </c>
      <c r="G100" s="14">
        <v>0.8</v>
      </c>
      <c r="H100" s="14">
        <v>1.5</v>
      </c>
      <c r="I100" s="14">
        <v>1.5</v>
      </c>
      <c r="J100" s="14">
        <v>1.5</v>
      </c>
      <c r="K100" s="13"/>
      <c r="AU100" s="2" t="s">
        <v>620</v>
      </c>
      <c r="AV100" s="2" t="s">
        <v>621</v>
      </c>
      <c r="AW100" s="2" t="s">
        <v>622</v>
      </c>
      <c r="AX100" s="2" t="s">
        <v>1049</v>
      </c>
      <c r="AY100" s="2" t="s">
        <v>1050</v>
      </c>
      <c r="AZ100" s="2" t="s">
        <v>1051</v>
      </c>
      <c r="BA100" s="2" t="s">
        <v>1314</v>
      </c>
    </row>
    <row r="101" spans="1:53" ht="37.5" customHeight="1">
      <c r="A101" s="6"/>
      <c r="B101" s="11" t="s">
        <v>226</v>
      </c>
      <c r="C101" s="6" t="s">
        <v>227</v>
      </c>
      <c r="D101" s="8" t="s">
        <v>46</v>
      </c>
      <c r="E101" s="14">
        <v>4</v>
      </c>
      <c r="F101" s="14">
        <v>5.1</v>
      </c>
      <c r="G101" s="14">
        <v>7.4</v>
      </c>
      <c r="H101" s="14">
        <v>11</v>
      </c>
      <c r="I101" s="14">
        <v>12</v>
      </c>
      <c r="J101" s="14">
        <v>12</v>
      </c>
      <c r="K101" s="13"/>
      <c r="AU101" s="2" t="s">
        <v>623</v>
      </c>
      <c r="AV101" s="2" t="s">
        <v>624</v>
      </c>
      <c r="AW101" s="2" t="s">
        <v>625</v>
      </c>
      <c r="AX101" s="2" t="s">
        <v>1052</v>
      </c>
      <c r="AY101" s="2" t="s">
        <v>1053</v>
      </c>
      <c r="AZ101" s="2" t="s">
        <v>1054</v>
      </c>
      <c r="BA101" s="2" t="s">
        <v>1315</v>
      </c>
    </row>
    <row r="102" spans="1:53" ht="48.75" customHeight="1">
      <c r="A102" s="6"/>
      <c r="B102" s="11" t="s">
        <v>228</v>
      </c>
      <c r="C102" s="6" t="s">
        <v>229</v>
      </c>
      <c r="D102" s="8" t="s">
        <v>46</v>
      </c>
      <c r="E102" s="14">
        <v>0.2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3"/>
      <c r="AU102" s="2" t="s">
        <v>626</v>
      </c>
      <c r="AV102" s="2" t="s">
        <v>627</v>
      </c>
      <c r="AW102" s="2" t="s">
        <v>628</v>
      </c>
      <c r="AX102" s="2" t="s">
        <v>1055</v>
      </c>
      <c r="AY102" s="2" t="s">
        <v>1056</v>
      </c>
      <c r="AZ102" s="2" t="s">
        <v>1057</v>
      </c>
      <c r="BA102" s="2" t="s">
        <v>1316</v>
      </c>
    </row>
    <row r="103" spans="1:11" ht="81" customHeight="1">
      <c r="A103" s="6" t="s">
        <v>230</v>
      </c>
      <c r="B103" s="7" t="s">
        <v>231</v>
      </c>
      <c r="C103" s="6" t="s">
        <v>231</v>
      </c>
      <c r="D103" s="8"/>
      <c r="E103" s="15"/>
      <c r="F103" s="15"/>
      <c r="G103" s="15"/>
      <c r="H103" s="15"/>
      <c r="I103" s="15"/>
      <c r="J103" s="15"/>
      <c r="K103" s="16"/>
    </row>
    <row r="104" spans="1:53" ht="27" customHeight="1">
      <c r="A104" s="6"/>
      <c r="B104" s="9" t="s">
        <v>232</v>
      </c>
      <c r="C104" s="6" t="s">
        <v>233</v>
      </c>
      <c r="D104" s="8" t="s">
        <v>210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3"/>
      <c r="AU104" s="2" t="s">
        <v>629</v>
      </c>
      <c r="AV104" s="2" t="s">
        <v>630</v>
      </c>
      <c r="AW104" s="2" t="s">
        <v>631</v>
      </c>
      <c r="AX104" s="2" t="s">
        <v>1058</v>
      </c>
      <c r="AY104" s="2" t="s">
        <v>1059</v>
      </c>
      <c r="AZ104" s="2" t="s">
        <v>1060</v>
      </c>
      <c r="BA104" s="2" t="s">
        <v>1317</v>
      </c>
    </row>
    <row r="105" spans="1:53" ht="27" customHeight="1">
      <c r="A105" s="6"/>
      <c r="B105" s="9" t="s">
        <v>234</v>
      </c>
      <c r="C105" s="6" t="s">
        <v>235</v>
      </c>
      <c r="D105" s="8" t="s">
        <v>210</v>
      </c>
      <c r="E105" s="14">
        <v>23963</v>
      </c>
      <c r="F105" s="14">
        <v>512</v>
      </c>
      <c r="G105" s="14">
        <v>512</v>
      </c>
      <c r="H105" s="14">
        <v>0</v>
      </c>
      <c r="I105" s="14">
        <v>0</v>
      </c>
      <c r="J105" s="14">
        <v>0</v>
      </c>
      <c r="K105" s="13"/>
      <c r="AU105" s="2" t="s">
        <v>632</v>
      </c>
      <c r="AV105" s="2" t="s">
        <v>633</v>
      </c>
      <c r="AW105" s="2" t="s">
        <v>634</v>
      </c>
      <c r="AX105" s="2" t="s">
        <v>1061</v>
      </c>
      <c r="AY105" s="2" t="s">
        <v>1062</v>
      </c>
      <c r="AZ105" s="2" t="s">
        <v>1063</v>
      </c>
      <c r="BA105" s="2" t="s">
        <v>1318</v>
      </c>
    </row>
    <row r="106" spans="1:11" ht="15.75" customHeight="1">
      <c r="A106" s="28" t="s">
        <v>236</v>
      </c>
      <c r="B106" s="29"/>
      <c r="C106" s="29"/>
      <c r="D106" s="29"/>
      <c r="E106" s="30"/>
      <c r="F106" s="30"/>
      <c r="G106" s="30"/>
      <c r="H106" s="30"/>
      <c r="I106" s="30"/>
      <c r="J106" s="30"/>
      <c r="K106" s="30"/>
    </row>
    <row r="107" spans="1:53" ht="81" customHeight="1">
      <c r="A107" s="6" t="s">
        <v>237</v>
      </c>
      <c r="B107" s="7" t="s">
        <v>238</v>
      </c>
      <c r="C107" s="6" t="s">
        <v>239</v>
      </c>
      <c r="D107" s="8" t="s">
        <v>28</v>
      </c>
      <c r="E107" s="12">
        <f aca="true" t="shared" si="30" ref="E107:J107">IF(E109=0,,E108/E109*100)</f>
        <v>100</v>
      </c>
      <c r="F107" s="12">
        <f t="shared" si="30"/>
        <v>100</v>
      </c>
      <c r="G107" s="12">
        <f t="shared" si="30"/>
        <v>100</v>
      </c>
      <c r="H107" s="12">
        <f t="shared" si="30"/>
        <v>100</v>
      </c>
      <c r="I107" s="12">
        <f t="shared" si="30"/>
        <v>100</v>
      </c>
      <c r="J107" s="12">
        <f t="shared" si="30"/>
        <v>100</v>
      </c>
      <c r="K107" s="13"/>
      <c r="AU107" s="2" t="s">
        <v>635</v>
      </c>
      <c r="AV107" s="2" t="s">
        <v>636</v>
      </c>
      <c r="AW107" s="2" t="s">
        <v>637</v>
      </c>
      <c r="AX107" s="2" t="s">
        <v>1064</v>
      </c>
      <c r="AY107" s="2" t="s">
        <v>1065</v>
      </c>
      <c r="AZ107" s="2" t="s">
        <v>1066</v>
      </c>
      <c r="BA107" s="2" t="s">
        <v>1319</v>
      </c>
    </row>
    <row r="108" spans="1:53" ht="48.75" customHeight="1">
      <c r="A108" s="6"/>
      <c r="B108" s="9" t="s">
        <v>240</v>
      </c>
      <c r="C108" s="6" t="s">
        <v>241</v>
      </c>
      <c r="D108" s="8" t="s">
        <v>24</v>
      </c>
      <c r="E108" s="14">
        <v>422</v>
      </c>
      <c r="F108" s="14">
        <v>408</v>
      </c>
      <c r="G108" s="14">
        <v>408</v>
      </c>
      <c r="H108" s="14">
        <v>406</v>
      </c>
      <c r="I108" s="14">
        <v>407</v>
      </c>
      <c r="J108" s="14">
        <v>408</v>
      </c>
      <c r="K108" s="13"/>
      <c r="AU108" s="2" t="s">
        <v>638</v>
      </c>
      <c r="AV108" s="2" t="s">
        <v>639</v>
      </c>
      <c r="AW108" s="2" t="s">
        <v>640</v>
      </c>
      <c r="AX108" s="2" t="s">
        <v>1067</v>
      </c>
      <c r="AY108" s="2" t="s">
        <v>1068</v>
      </c>
      <c r="AZ108" s="2" t="s">
        <v>1069</v>
      </c>
      <c r="BA108" s="2" t="s">
        <v>1320</v>
      </c>
    </row>
    <row r="109" spans="1:53" ht="48.75" customHeight="1">
      <c r="A109" s="6"/>
      <c r="B109" s="9" t="s">
        <v>242</v>
      </c>
      <c r="C109" s="6" t="s">
        <v>243</v>
      </c>
      <c r="D109" s="8" t="s">
        <v>24</v>
      </c>
      <c r="E109" s="14">
        <v>422</v>
      </c>
      <c r="F109" s="14">
        <v>408</v>
      </c>
      <c r="G109" s="14">
        <v>408</v>
      </c>
      <c r="H109" s="14">
        <v>406</v>
      </c>
      <c r="I109" s="14">
        <v>407</v>
      </c>
      <c r="J109" s="14">
        <v>408</v>
      </c>
      <c r="K109" s="13"/>
      <c r="AU109" s="2" t="s">
        <v>641</v>
      </c>
      <c r="AV109" s="2" t="s">
        <v>642</v>
      </c>
      <c r="AW109" s="2" t="s">
        <v>643</v>
      </c>
      <c r="AX109" s="2" t="s">
        <v>1070</v>
      </c>
      <c r="AY109" s="2" t="s">
        <v>1071</v>
      </c>
      <c r="AZ109" s="2" t="s">
        <v>1072</v>
      </c>
      <c r="BA109" s="2" t="s">
        <v>1321</v>
      </c>
    </row>
    <row r="110" spans="1:53" ht="179.25" customHeight="1">
      <c r="A110" s="6" t="s">
        <v>244</v>
      </c>
      <c r="B110" s="7" t="s">
        <v>245</v>
      </c>
      <c r="C110" s="6" t="s">
        <v>246</v>
      </c>
      <c r="D110" s="8" t="s">
        <v>28</v>
      </c>
      <c r="E110" s="12">
        <f aca="true" t="shared" si="31" ref="E110:J110">IF(E112=0,,E111/E112*100)</f>
        <v>35.714285714285715</v>
      </c>
      <c r="F110" s="12">
        <f t="shared" si="31"/>
        <v>35.714285714285715</v>
      </c>
      <c r="G110" s="12">
        <f t="shared" si="31"/>
        <v>35.714285714285715</v>
      </c>
      <c r="H110" s="12">
        <f t="shared" si="31"/>
        <v>35.714285714285715</v>
      </c>
      <c r="I110" s="12">
        <f t="shared" si="31"/>
        <v>35.714285714285715</v>
      </c>
      <c r="J110" s="12">
        <f t="shared" si="31"/>
        <v>35.714285714285715</v>
      </c>
      <c r="K110" s="13"/>
      <c r="AU110" s="2" t="s">
        <v>644</v>
      </c>
      <c r="AV110" s="2" t="s">
        <v>645</v>
      </c>
      <c r="AW110" s="2" t="s">
        <v>646</v>
      </c>
      <c r="AX110" s="2" t="s">
        <v>1073</v>
      </c>
      <c r="AY110" s="2" t="s">
        <v>1074</v>
      </c>
      <c r="AZ110" s="2" t="s">
        <v>1075</v>
      </c>
      <c r="BA110" s="2" t="s">
        <v>1322</v>
      </c>
    </row>
    <row r="111" spans="1:53" ht="135.75" customHeight="1">
      <c r="A111" s="6"/>
      <c r="B111" s="9" t="s">
        <v>247</v>
      </c>
      <c r="C111" s="6" t="s">
        <v>248</v>
      </c>
      <c r="D111" s="8" t="s">
        <v>24</v>
      </c>
      <c r="E111" s="14">
        <v>5</v>
      </c>
      <c r="F111" s="14">
        <v>5</v>
      </c>
      <c r="G111" s="14">
        <v>5</v>
      </c>
      <c r="H111" s="14">
        <v>5</v>
      </c>
      <c r="I111" s="14">
        <v>5</v>
      </c>
      <c r="J111" s="14">
        <v>5</v>
      </c>
      <c r="K111" s="13"/>
      <c r="AU111" s="2" t="s">
        <v>647</v>
      </c>
      <c r="AV111" s="2" t="s">
        <v>648</v>
      </c>
      <c r="AW111" s="2" t="s">
        <v>649</v>
      </c>
      <c r="AX111" s="2" t="s">
        <v>1076</v>
      </c>
      <c r="AY111" s="2" t="s">
        <v>1077</v>
      </c>
      <c r="AZ111" s="2" t="s">
        <v>1078</v>
      </c>
      <c r="BA111" s="2" t="s">
        <v>1323</v>
      </c>
    </row>
    <row r="112" spans="1:53" ht="48.75" customHeight="1">
      <c r="A112" s="6"/>
      <c r="B112" s="9" t="s">
        <v>249</v>
      </c>
      <c r="C112" s="6" t="s">
        <v>250</v>
      </c>
      <c r="D112" s="8" t="s">
        <v>24</v>
      </c>
      <c r="E112" s="14">
        <v>14</v>
      </c>
      <c r="F112" s="14">
        <v>14</v>
      </c>
      <c r="G112" s="14">
        <v>14</v>
      </c>
      <c r="H112" s="14">
        <v>14</v>
      </c>
      <c r="I112" s="14">
        <v>14</v>
      </c>
      <c r="J112" s="14">
        <v>14</v>
      </c>
      <c r="K112" s="13"/>
      <c r="AU112" s="2" t="s">
        <v>650</v>
      </c>
      <c r="AV112" s="2" t="s">
        <v>651</v>
      </c>
      <c r="AW112" s="2" t="s">
        <v>652</v>
      </c>
      <c r="AX112" s="2" t="s">
        <v>1079</v>
      </c>
      <c r="AY112" s="2" t="s">
        <v>1080</v>
      </c>
      <c r="AZ112" s="2" t="s">
        <v>1081</v>
      </c>
      <c r="BA112" s="2" t="s">
        <v>1324</v>
      </c>
    </row>
    <row r="113" spans="1:53" ht="37.5" customHeight="1">
      <c r="A113" s="6" t="s">
        <v>251</v>
      </c>
      <c r="B113" s="7" t="s">
        <v>252</v>
      </c>
      <c r="C113" s="6" t="s">
        <v>253</v>
      </c>
      <c r="D113" s="8" t="s">
        <v>28</v>
      </c>
      <c r="E113" s="12">
        <f aca="true" t="shared" si="32" ref="E113:J113">IF(E115=0,,E114/E115*100)</f>
        <v>20.61611374407583</v>
      </c>
      <c r="F113" s="12">
        <f t="shared" si="32"/>
        <v>35.78431372549019</v>
      </c>
      <c r="G113" s="12">
        <f t="shared" si="32"/>
        <v>37.99019607843137</v>
      </c>
      <c r="H113" s="12">
        <f t="shared" si="32"/>
        <v>42.857142857142854</v>
      </c>
      <c r="I113" s="12">
        <f t="shared" si="32"/>
        <v>47.665847665847664</v>
      </c>
      <c r="J113" s="12">
        <f t="shared" si="32"/>
        <v>53.67647058823529</v>
      </c>
      <c r="K113" s="13"/>
      <c r="AU113" s="2" t="s">
        <v>653</v>
      </c>
      <c r="AV113" s="2" t="s">
        <v>654</v>
      </c>
      <c r="AW113" s="2" t="s">
        <v>655</v>
      </c>
      <c r="AX113" s="2" t="s">
        <v>1082</v>
      </c>
      <c r="AY113" s="2" t="s">
        <v>1083</v>
      </c>
      <c r="AZ113" s="2" t="s">
        <v>1084</v>
      </c>
      <c r="BA113" s="2" t="s">
        <v>1325</v>
      </c>
    </row>
    <row r="114" spans="1:53" ht="48.75" customHeight="1">
      <c r="A114" s="6"/>
      <c r="B114" s="9" t="s">
        <v>254</v>
      </c>
      <c r="C114" s="6" t="s">
        <v>255</v>
      </c>
      <c r="D114" s="8" t="s">
        <v>24</v>
      </c>
      <c r="E114" s="14">
        <v>87</v>
      </c>
      <c r="F114" s="14">
        <v>146</v>
      </c>
      <c r="G114" s="14">
        <v>155</v>
      </c>
      <c r="H114" s="14">
        <f>G114+19</f>
        <v>174</v>
      </c>
      <c r="I114" s="14">
        <f>H114+20</f>
        <v>194</v>
      </c>
      <c r="J114" s="14">
        <f>I114+25</f>
        <v>219</v>
      </c>
      <c r="K114" s="13"/>
      <c r="AU114" s="2" t="s">
        <v>656</v>
      </c>
      <c r="AV114" s="2" t="s">
        <v>657</v>
      </c>
      <c r="AW114" s="2" t="s">
        <v>658</v>
      </c>
      <c r="AX114" s="2" t="s">
        <v>1085</v>
      </c>
      <c r="AY114" s="2" t="s">
        <v>1086</v>
      </c>
      <c r="AZ114" s="2" t="s">
        <v>1087</v>
      </c>
      <c r="BA114" s="2" t="s">
        <v>1326</v>
      </c>
    </row>
    <row r="115" spans="1:53" ht="15.75" customHeight="1">
      <c r="A115" s="6"/>
      <c r="B115" s="21" t="s">
        <v>256</v>
      </c>
      <c r="C115" s="19" t="s">
        <v>257</v>
      </c>
      <c r="D115" s="20" t="s">
        <v>24</v>
      </c>
      <c r="E115" s="14">
        <v>422</v>
      </c>
      <c r="F115" s="14">
        <v>408</v>
      </c>
      <c r="G115" s="14">
        <v>408</v>
      </c>
      <c r="H115" s="14">
        <v>406</v>
      </c>
      <c r="I115" s="14">
        <v>407</v>
      </c>
      <c r="J115" s="14">
        <v>408</v>
      </c>
      <c r="K115" s="13"/>
      <c r="AU115" s="2" t="s">
        <v>659</v>
      </c>
      <c r="AV115" s="2" t="s">
        <v>660</v>
      </c>
      <c r="AW115" s="2" t="s">
        <v>661</v>
      </c>
      <c r="AX115" s="2" t="s">
        <v>1088</v>
      </c>
      <c r="AY115" s="2" t="s">
        <v>1089</v>
      </c>
      <c r="AZ115" s="2" t="s">
        <v>1090</v>
      </c>
      <c r="BA115" s="2" t="s">
        <v>1327</v>
      </c>
    </row>
    <row r="116" spans="1:53" ht="59.25" customHeight="1">
      <c r="A116" s="6" t="s">
        <v>258</v>
      </c>
      <c r="B116" s="7" t="s">
        <v>259</v>
      </c>
      <c r="C116" s="6" t="s">
        <v>260</v>
      </c>
      <c r="D116" s="8" t="s">
        <v>28</v>
      </c>
      <c r="E116" s="12">
        <f aca="true" t="shared" si="33" ref="E116:J116">IF(E118=0,,E117/E118*100)</f>
        <v>37.301587301587304</v>
      </c>
      <c r="F116" s="12">
        <f t="shared" si="33"/>
        <v>21.352313167259787</v>
      </c>
      <c r="G116" s="12">
        <f t="shared" si="33"/>
        <v>20.33195020746888</v>
      </c>
      <c r="H116" s="12">
        <f t="shared" si="33"/>
        <v>26.08695652173913</v>
      </c>
      <c r="I116" s="12">
        <f t="shared" si="33"/>
        <v>31.976744186046513</v>
      </c>
      <c r="J116" s="12">
        <f t="shared" si="33"/>
        <v>12.280701754385964</v>
      </c>
      <c r="K116" s="13"/>
      <c r="AU116" s="2" t="s">
        <v>662</v>
      </c>
      <c r="AV116" s="2" t="s">
        <v>663</v>
      </c>
      <c r="AW116" s="2" t="s">
        <v>664</v>
      </c>
      <c r="AX116" s="2" t="s">
        <v>1091</v>
      </c>
      <c r="AY116" s="2" t="s">
        <v>1092</v>
      </c>
      <c r="AZ116" s="2" t="s">
        <v>1093</v>
      </c>
      <c r="BA116" s="2" t="s">
        <v>1328</v>
      </c>
    </row>
    <row r="117" spans="1:53" ht="37.5" customHeight="1">
      <c r="A117" s="6"/>
      <c r="B117" s="21" t="s">
        <v>1389</v>
      </c>
      <c r="C117" s="19" t="s">
        <v>261</v>
      </c>
      <c r="D117" s="20" t="s">
        <v>24</v>
      </c>
      <c r="E117" s="14">
        <v>94</v>
      </c>
      <c r="F117" s="14">
        <v>60</v>
      </c>
      <c r="G117" s="14">
        <v>49</v>
      </c>
      <c r="H117" s="14">
        <v>54</v>
      </c>
      <c r="I117" s="14">
        <v>55</v>
      </c>
      <c r="J117" s="14">
        <v>21</v>
      </c>
      <c r="K117" s="13" t="s">
        <v>1384</v>
      </c>
      <c r="AU117" s="2" t="s">
        <v>665</v>
      </c>
      <c r="AV117" s="2" t="s">
        <v>666</v>
      </c>
      <c r="AW117" s="2" t="s">
        <v>667</v>
      </c>
      <c r="AX117" s="2" t="s">
        <v>1094</v>
      </c>
      <c r="AY117" s="2" t="s">
        <v>1095</v>
      </c>
      <c r="AZ117" s="2" t="s">
        <v>1096</v>
      </c>
      <c r="BA117" s="2" t="s">
        <v>1329</v>
      </c>
    </row>
    <row r="118" spans="1:53" ht="37.5" customHeight="1">
      <c r="A118" s="6"/>
      <c r="B118" s="21" t="s">
        <v>262</v>
      </c>
      <c r="C118" s="19" t="s">
        <v>263</v>
      </c>
      <c r="D118" s="20" t="s">
        <v>24</v>
      </c>
      <c r="E118" s="14">
        <v>252</v>
      </c>
      <c r="F118" s="14">
        <v>281</v>
      </c>
      <c r="G118" s="14">
        <v>241</v>
      </c>
      <c r="H118" s="14">
        <v>207</v>
      </c>
      <c r="I118" s="14">
        <v>172</v>
      </c>
      <c r="J118" s="14">
        <v>171</v>
      </c>
      <c r="K118" s="13" t="s">
        <v>1384</v>
      </c>
      <c r="AU118" s="2" t="s">
        <v>668</v>
      </c>
      <c r="AV118" s="2" t="s">
        <v>669</v>
      </c>
      <c r="AW118" s="2" t="s">
        <v>670</v>
      </c>
      <c r="AX118" s="2" t="s">
        <v>1097</v>
      </c>
      <c r="AY118" s="2" t="s">
        <v>1098</v>
      </c>
      <c r="AZ118" s="2" t="s">
        <v>1099</v>
      </c>
      <c r="BA118" s="2" t="s">
        <v>1330</v>
      </c>
    </row>
    <row r="119" spans="1:11" ht="15.75" customHeight="1">
      <c r="A119" s="28" t="s">
        <v>264</v>
      </c>
      <c r="B119" s="29"/>
      <c r="C119" s="29"/>
      <c r="D119" s="29"/>
      <c r="E119" s="30"/>
      <c r="F119" s="30"/>
      <c r="G119" s="30"/>
      <c r="H119" s="30"/>
      <c r="I119" s="30"/>
      <c r="J119" s="30"/>
      <c r="K119" s="30"/>
    </row>
    <row r="120" spans="1:53" ht="81" customHeight="1">
      <c r="A120" s="6" t="s">
        <v>265</v>
      </c>
      <c r="B120" s="7" t="s">
        <v>266</v>
      </c>
      <c r="C120" s="6" t="s">
        <v>267</v>
      </c>
      <c r="D120" s="8" t="s">
        <v>28</v>
      </c>
      <c r="E120" s="12">
        <f aca="true" t="shared" si="34" ref="E120:J120">IF(E122=0,,E121/E122*100)</f>
        <v>29.243350092866883</v>
      </c>
      <c r="F120" s="12">
        <f t="shared" si="34"/>
        <v>26.437700547824715</v>
      </c>
      <c r="G120" s="12">
        <f t="shared" si="34"/>
        <v>25.308816457211414</v>
      </c>
      <c r="H120" s="12">
        <f t="shared" si="34"/>
        <v>24.289565734452633</v>
      </c>
      <c r="I120" s="12">
        <f t="shared" si="34"/>
        <v>28.784001068868292</v>
      </c>
      <c r="J120" s="12">
        <f t="shared" si="34"/>
        <v>28.687627457712612</v>
      </c>
      <c r="K120" s="13"/>
      <c r="AU120" s="2" t="s">
        <v>671</v>
      </c>
      <c r="AV120" s="2" t="s">
        <v>672</v>
      </c>
      <c r="AW120" s="2" t="s">
        <v>673</v>
      </c>
      <c r="AX120" s="2" t="s">
        <v>1100</v>
      </c>
      <c r="AY120" s="2" t="s">
        <v>1101</v>
      </c>
      <c r="AZ120" s="2" t="s">
        <v>1102</v>
      </c>
      <c r="BA120" s="2" t="s">
        <v>1331</v>
      </c>
    </row>
    <row r="121" spans="1:53" ht="48.75" customHeight="1">
      <c r="A121" s="6"/>
      <c r="B121" s="9" t="s">
        <v>268</v>
      </c>
      <c r="C121" s="6" t="s">
        <v>269</v>
      </c>
      <c r="D121" s="8" t="s">
        <v>40</v>
      </c>
      <c r="E121" s="14">
        <v>210665</v>
      </c>
      <c r="F121" s="14">
        <v>194775</v>
      </c>
      <c r="G121" s="14">
        <v>186641.55</v>
      </c>
      <c r="H121" s="14">
        <v>174829</v>
      </c>
      <c r="I121" s="14">
        <v>174933.5</v>
      </c>
      <c r="J121" s="14">
        <v>186082.7</v>
      </c>
      <c r="K121" s="13"/>
      <c r="AU121" s="2" t="s">
        <v>674</v>
      </c>
      <c r="AV121" s="2" t="s">
        <v>675</v>
      </c>
      <c r="AW121" s="2" t="s">
        <v>676</v>
      </c>
      <c r="AX121" s="2" t="s">
        <v>1103</v>
      </c>
      <c r="AY121" s="2" t="s">
        <v>1104</v>
      </c>
      <c r="AZ121" s="2" t="s">
        <v>1105</v>
      </c>
      <c r="BA121" s="2" t="s">
        <v>1332</v>
      </c>
    </row>
    <row r="122" spans="1:53" ht="37.5" customHeight="1">
      <c r="A122" s="6"/>
      <c r="B122" s="9" t="s">
        <v>270</v>
      </c>
      <c r="C122" s="6" t="s">
        <v>271</v>
      </c>
      <c r="D122" s="8" t="s">
        <v>40</v>
      </c>
      <c r="E122" s="14">
        <v>720386</v>
      </c>
      <c r="F122" s="14">
        <v>736732</v>
      </c>
      <c r="G122" s="14">
        <v>737456.65</v>
      </c>
      <c r="H122" s="14">
        <v>719769.97</v>
      </c>
      <c r="I122" s="14">
        <v>607745.6</v>
      </c>
      <c r="J122" s="14">
        <v>648651.41</v>
      </c>
      <c r="K122" s="13"/>
      <c r="AU122" s="2" t="s">
        <v>677</v>
      </c>
      <c r="AV122" s="2" t="s">
        <v>678</v>
      </c>
      <c r="AW122" s="2" t="s">
        <v>679</v>
      </c>
      <c r="AX122" s="2" t="s">
        <v>1106</v>
      </c>
      <c r="AY122" s="2" t="s">
        <v>1107</v>
      </c>
      <c r="AZ122" s="2" t="s">
        <v>1108</v>
      </c>
      <c r="BA122" s="2" t="s">
        <v>1333</v>
      </c>
    </row>
    <row r="123" spans="1:53" ht="70.5" customHeight="1">
      <c r="A123" s="6" t="s">
        <v>272</v>
      </c>
      <c r="B123" s="7" t="s">
        <v>273</v>
      </c>
      <c r="C123" s="6" t="s">
        <v>274</v>
      </c>
      <c r="D123" s="8" t="s">
        <v>28</v>
      </c>
      <c r="E123" s="12">
        <f aca="true" t="shared" si="35" ref="E123:J123">IF(E125=0,,E124/E125*100)</f>
        <v>0.8500001860429868</v>
      </c>
      <c r="F123" s="12">
        <f t="shared" si="35"/>
        <v>0.8332379250112617</v>
      </c>
      <c r="G123" s="12">
        <f t="shared" si="35"/>
        <v>0.8383574831576368</v>
      </c>
      <c r="H123" s="12">
        <f t="shared" si="35"/>
        <v>0.8383574831576368</v>
      </c>
      <c r="I123" s="12">
        <f t="shared" si="35"/>
        <v>0</v>
      </c>
      <c r="J123" s="12">
        <f t="shared" si="35"/>
        <v>0</v>
      </c>
      <c r="K123" s="13"/>
      <c r="AU123" s="2" t="s">
        <v>680</v>
      </c>
      <c r="AV123" s="2" t="s">
        <v>681</v>
      </c>
      <c r="AW123" s="2" t="s">
        <v>682</v>
      </c>
      <c r="AX123" s="2" t="s">
        <v>1109</v>
      </c>
      <c r="AY123" s="2" t="s">
        <v>1110</v>
      </c>
      <c r="AZ123" s="2" t="s">
        <v>1111</v>
      </c>
      <c r="BA123" s="2" t="s">
        <v>1334</v>
      </c>
    </row>
    <row r="124" spans="1:53" ht="48.75" customHeight="1">
      <c r="A124" s="6"/>
      <c r="B124" s="9" t="s">
        <v>275</v>
      </c>
      <c r="C124" s="6" t="s">
        <v>276</v>
      </c>
      <c r="D124" s="8" t="s">
        <v>37</v>
      </c>
      <c r="E124" s="14">
        <v>9819300</v>
      </c>
      <c r="F124" s="14">
        <v>9819300</v>
      </c>
      <c r="G124" s="14">
        <v>9819300</v>
      </c>
      <c r="H124" s="14">
        <v>9819300</v>
      </c>
      <c r="I124" s="14"/>
      <c r="J124" s="14"/>
      <c r="K124" s="13"/>
      <c r="AU124" s="2" t="s">
        <v>683</v>
      </c>
      <c r="AV124" s="2" t="s">
        <v>684</v>
      </c>
      <c r="AW124" s="2" t="s">
        <v>685</v>
      </c>
      <c r="AX124" s="2" t="s">
        <v>1112</v>
      </c>
      <c r="AY124" s="2" t="s">
        <v>1113</v>
      </c>
      <c r="AZ124" s="2" t="s">
        <v>1114</v>
      </c>
      <c r="BA124" s="2" t="s">
        <v>1335</v>
      </c>
    </row>
    <row r="125" spans="1:53" ht="37.5" customHeight="1">
      <c r="A125" s="6"/>
      <c r="B125" s="9" t="s">
        <v>277</v>
      </c>
      <c r="C125" s="6" t="s">
        <v>278</v>
      </c>
      <c r="D125" s="8" t="s">
        <v>37</v>
      </c>
      <c r="E125" s="12">
        <f aca="true" t="shared" si="36" ref="E125:J125">E126+E127+E128</f>
        <v>1155211511.86</v>
      </c>
      <c r="F125" s="12">
        <f t="shared" si="36"/>
        <v>1178450920.8300002</v>
      </c>
      <c r="G125" s="12">
        <f t="shared" si="36"/>
        <v>1171254530.11</v>
      </c>
      <c r="H125" s="12">
        <f t="shared" si="36"/>
        <v>1171254530.11</v>
      </c>
      <c r="I125" s="12">
        <f t="shared" si="36"/>
        <v>1171254530.11</v>
      </c>
      <c r="J125" s="12">
        <f t="shared" si="36"/>
        <v>1171254530.11</v>
      </c>
      <c r="K125" s="13"/>
      <c r="AU125" s="2" t="s">
        <v>686</v>
      </c>
      <c r="AV125" s="2" t="s">
        <v>687</v>
      </c>
      <c r="AW125" s="2" t="s">
        <v>688</v>
      </c>
      <c r="AX125" s="2" t="s">
        <v>1115</v>
      </c>
      <c r="AY125" s="2" t="s">
        <v>1116</v>
      </c>
      <c r="AZ125" s="2" t="s">
        <v>1117</v>
      </c>
      <c r="BA125" s="2" t="s">
        <v>1336</v>
      </c>
    </row>
    <row r="126" spans="1:53" ht="37.5" customHeight="1">
      <c r="A126" s="6"/>
      <c r="B126" s="9" t="s">
        <v>279</v>
      </c>
      <c r="C126" s="6" t="s">
        <v>280</v>
      </c>
      <c r="D126" s="8" t="s">
        <v>37</v>
      </c>
      <c r="E126" s="14">
        <v>1155211511.86</v>
      </c>
      <c r="F126" s="14"/>
      <c r="G126" s="14"/>
      <c r="H126" s="14"/>
      <c r="I126" s="14"/>
      <c r="J126" s="14"/>
      <c r="K126" s="13"/>
      <c r="AU126" s="2" t="s">
        <v>689</v>
      </c>
      <c r="AV126" s="2" t="s">
        <v>690</v>
      </c>
      <c r="AW126" s="2" t="s">
        <v>691</v>
      </c>
      <c r="AX126" s="2" t="s">
        <v>1118</v>
      </c>
      <c r="AY126" s="2" t="s">
        <v>1119</v>
      </c>
      <c r="AZ126" s="2" t="s">
        <v>1120</v>
      </c>
      <c r="BA126" s="2" t="s">
        <v>1337</v>
      </c>
    </row>
    <row r="127" spans="1:53" ht="46.5" customHeight="1">
      <c r="A127" s="6"/>
      <c r="B127" s="9" t="s">
        <v>281</v>
      </c>
      <c r="C127" s="6" t="s">
        <v>282</v>
      </c>
      <c r="D127" s="8" t="s">
        <v>37</v>
      </c>
      <c r="E127" s="14"/>
      <c r="F127" s="14">
        <v>64796305.66</v>
      </c>
      <c r="G127" s="14">
        <v>29740361.81</v>
      </c>
      <c r="H127" s="14">
        <v>29740361.81</v>
      </c>
      <c r="I127" s="14">
        <v>29740361.81</v>
      </c>
      <c r="J127" s="14">
        <v>29740361.81</v>
      </c>
      <c r="K127" s="13" t="s">
        <v>1380</v>
      </c>
      <c r="AU127" s="2" t="s">
        <v>692</v>
      </c>
      <c r="AV127" s="2" t="s">
        <v>693</v>
      </c>
      <c r="AW127" s="2" t="s">
        <v>694</v>
      </c>
      <c r="AX127" s="2" t="s">
        <v>1121</v>
      </c>
      <c r="AY127" s="2" t="s">
        <v>1122</v>
      </c>
      <c r="AZ127" s="2" t="s">
        <v>1123</v>
      </c>
      <c r="BA127" s="2" t="s">
        <v>1338</v>
      </c>
    </row>
    <row r="128" spans="1:53" ht="37.5" customHeight="1">
      <c r="A128" s="6"/>
      <c r="B128" s="9" t="s">
        <v>283</v>
      </c>
      <c r="C128" s="6" t="s">
        <v>284</v>
      </c>
      <c r="D128" s="8" t="s">
        <v>37</v>
      </c>
      <c r="E128" s="14"/>
      <c r="F128" s="14">
        <v>1113654615.17</v>
      </c>
      <c r="G128" s="14">
        <v>1141514168.3</v>
      </c>
      <c r="H128" s="14">
        <v>1141514168.3</v>
      </c>
      <c r="I128" s="14">
        <v>1141514168.3</v>
      </c>
      <c r="J128" s="14">
        <v>1141514168.3</v>
      </c>
      <c r="K128" s="13"/>
      <c r="AU128" s="2" t="s">
        <v>695</v>
      </c>
      <c r="AV128" s="2" t="s">
        <v>696</v>
      </c>
      <c r="AW128" s="2" t="s">
        <v>697</v>
      </c>
      <c r="AX128" s="2" t="s">
        <v>1124</v>
      </c>
      <c r="AY128" s="2" t="s">
        <v>1125</v>
      </c>
      <c r="AZ128" s="2" t="s">
        <v>1126</v>
      </c>
      <c r="BA128" s="2" t="s">
        <v>1339</v>
      </c>
    </row>
    <row r="129" spans="1:53" ht="48.75" customHeight="1">
      <c r="A129" s="6" t="s">
        <v>285</v>
      </c>
      <c r="B129" s="7" t="s">
        <v>286</v>
      </c>
      <c r="C129" s="6" t="s">
        <v>287</v>
      </c>
      <c r="D129" s="8" t="s">
        <v>40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3"/>
      <c r="AU129" s="2" t="s">
        <v>698</v>
      </c>
      <c r="AV129" s="2" t="s">
        <v>699</v>
      </c>
      <c r="AW129" s="2" t="s">
        <v>700</v>
      </c>
      <c r="AX129" s="2" t="s">
        <v>1127</v>
      </c>
      <c r="AY129" s="2" t="s">
        <v>1128</v>
      </c>
      <c r="AZ129" s="2" t="s">
        <v>1129</v>
      </c>
      <c r="BA129" s="2" t="s">
        <v>1340</v>
      </c>
    </row>
    <row r="130" spans="1:53" ht="70.5" customHeight="1">
      <c r="A130" s="6" t="s">
        <v>288</v>
      </c>
      <c r="B130" s="7" t="s">
        <v>289</v>
      </c>
      <c r="C130" s="6" t="s">
        <v>290</v>
      </c>
      <c r="D130" s="8" t="s">
        <v>28</v>
      </c>
      <c r="E130" s="12">
        <f aca="true" t="shared" si="37" ref="E130:J130">IF(E132=0,,E131/E132*100)</f>
        <v>0</v>
      </c>
      <c r="F130" s="12">
        <f t="shared" si="37"/>
        <v>0</v>
      </c>
      <c r="G130" s="12">
        <f t="shared" si="37"/>
        <v>0</v>
      </c>
      <c r="H130" s="12">
        <f t="shared" si="37"/>
        <v>0</v>
      </c>
      <c r="I130" s="12">
        <f t="shared" si="37"/>
        <v>0</v>
      </c>
      <c r="J130" s="12">
        <f t="shared" si="37"/>
        <v>0</v>
      </c>
      <c r="K130" s="13"/>
      <c r="AU130" s="2" t="s">
        <v>701</v>
      </c>
      <c r="AV130" s="2" t="s">
        <v>702</v>
      </c>
      <c r="AW130" s="2" t="s">
        <v>703</v>
      </c>
      <c r="AX130" s="2" t="s">
        <v>1130</v>
      </c>
      <c r="AY130" s="2" t="s">
        <v>1131</v>
      </c>
      <c r="AZ130" s="2" t="s">
        <v>1132</v>
      </c>
      <c r="BA130" s="2" t="s">
        <v>1341</v>
      </c>
    </row>
    <row r="131" spans="1:53" ht="48.75" customHeight="1">
      <c r="A131" s="6"/>
      <c r="B131" s="9" t="s">
        <v>291</v>
      </c>
      <c r="C131" s="6" t="s">
        <v>292</v>
      </c>
      <c r="D131" s="8" t="s">
        <v>37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3"/>
      <c r="AU131" s="2" t="s">
        <v>704</v>
      </c>
      <c r="AV131" s="2" t="s">
        <v>705</v>
      </c>
      <c r="AW131" s="2" t="s">
        <v>706</v>
      </c>
      <c r="AX131" s="2" t="s">
        <v>1133</v>
      </c>
      <c r="AY131" s="2" t="s">
        <v>1134</v>
      </c>
      <c r="AZ131" s="2" t="s">
        <v>1135</v>
      </c>
      <c r="BA131" s="2" t="s">
        <v>1342</v>
      </c>
    </row>
    <row r="132" spans="1:53" ht="37.5" customHeight="1">
      <c r="A132" s="6"/>
      <c r="B132" s="9" t="s">
        <v>293</v>
      </c>
      <c r="C132" s="6" t="s">
        <v>294</v>
      </c>
      <c r="D132" s="8" t="s">
        <v>37</v>
      </c>
      <c r="E132" s="14">
        <v>323732000</v>
      </c>
      <c r="F132" s="14">
        <v>375295000</v>
      </c>
      <c r="G132" s="14">
        <v>422282448.93</v>
      </c>
      <c r="H132" s="14">
        <v>499257610.02</v>
      </c>
      <c r="I132" s="14">
        <v>544190000</v>
      </c>
      <c r="J132" s="14">
        <v>587726000</v>
      </c>
      <c r="K132" s="13"/>
      <c r="AU132" s="2" t="s">
        <v>707</v>
      </c>
      <c r="AV132" s="2" t="s">
        <v>708</v>
      </c>
      <c r="AW132" s="2" t="s">
        <v>709</v>
      </c>
      <c r="AX132" s="2" t="s">
        <v>1136</v>
      </c>
      <c r="AY132" s="2" t="s">
        <v>1137</v>
      </c>
      <c r="AZ132" s="2" t="s">
        <v>1138</v>
      </c>
      <c r="BA132" s="2" t="s">
        <v>1343</v>
      </c>
    </row>
    <row r="133" spans="1:53" ht="48.75" customHeight="1">
      <c r="A133" s="6" t="s">
        <v>295</v>
      </c>
      <c r="B133" s="7" t="s">
        <v>296</v>
      </c>
      <c r="C133" s="6" t="s">
        <v>297</v>
      </c>
      <c r="D133" s="8" t="s">
        <v>37</v>
      </c>
      <c r="E133" s="12">
        <f aca="true" t="shared" si="38" ref="E133:J133">IF(E137=0,,E134/E137)</f>
        <v>2809.6702127659573</v>
      </c>
      <c r="F133" s="12">
        <f t="shared" si="38"/>
        <v>2940.541117835529</v>
      </c>
      <c r="G133" s="12">
        <f t="shared" si="38"/>
        <v>3548.100858369098</v>
      </c>
      <c r="H133" s="12">
        <f t="shared" si="38"/>
        <v>3654.7406082289804</v>
      </c>
      <c r="I133" s="12">
        <f t="shared" si="38"/>
        <v>3658.667621776504</v>
      </c>
      <c r="J133" s="12">
        <f t="shared" si="38"/>
        <v>3661.2903225806454</v>
      </c>
      <c r="K133" s="13"/>
      <c r="AU133" s="2" t="s">
        <v>710</v>
      </c>
      <c r="AV133" s="2" t="s">
        <v>711</v>
      </c>
      <c r="AW133" s="2" t="s">
        <v>712</v>
      </c>
      <c r="AX133" s="2" t="s">
        <v>1139</v>
      </c>
      <c r="AY133" s="2" t="s">
        <v>1140</v>
      </c>
      <c r="AZ133" s="2" t="s">
        <v>1141</v>
      </c>
      <c r="BA133" s="2" t="s">
        <v>1344</v>
      </c>
    </row>
    <row r="134" spans="1:53" ht="37.5" customHeight="1">
      <c r="A134" s="6"/>
      <c r="B134" s="9" t="s">
        <v>298</v>
      </c>
      <c r="C134" s="6" t="s">
        <v>299</v>
      </c>
      <c r="D134" s="8" t="s">
        <v>40</v>
      </c>
      <c r="E134" s="14">
        <v>79232.7</v>
      </c>
      <c r="F134" s="14">
        <v>82599.8</v>
      </c>
      <c r="G134" s="14">
        <v>99204.9</v>
      </c>
      <c r="H134" s="14">
        <v>102150</v>
      </c>
      <c r="I134" s="14">
        <v>102150</v>
      </c>
      <c r="J134" s="14">
        <v>102150</v>
      </c>
      <c r="K134" s="13"/>
      <c r="AU134" s="2" t="s">
        <v>713</v>
      </c>
      <c r="AV134" s="2" t="s">
        <v>714</v>
      </c>
      <c r="AW134" s="2" t="s">
        <v>715</v>
      </c>
      <c r="AX134" s="2" t="s">
        <v>1142</v>
      </c>
      <c r="AY134" s="2" t="s">
        <v>1143</v>
      </c>
      <c r="AZ134" s="2" t="s">
        <v>1144</v>
      </c>
      <c r="BA134" s="2" t="s">
        <v>1345</v>
      </c>
    </row>
    <row r="135" spans="1:53" ht="48.75" customHeight="1">
      <c r="A135" s="6" t="s">
        <v>300</v>
      </c>
      <c r="B135" s="18" t="s">
        <v>301</v>
      </c>
      <c r="C135" s="19" t="s">
        <v>302</v>
      </c>
      <c r="D135" s="20" t="s">
        <v>303</v>
      </c>
      <c r="E135" s="14"/>
      <c r="F135" s="14" t="s">
        <v>1382</v>
      </c>
      <c r="G135" s="14" t="s">
        <v>1382</v>
      </c>
      <c r="H135" s="14" t="s">
        <v>1383</v>
      </c>
      <c r="I135" s="14" t="s">
        <v>1383</v>
      </c>
      <c r="J135" s="14" t="s">
        <v>1383</v>
      </c>
      <c r="K135" s="13"/>
      <c r="AU135" s="2" t="s">
        <v>716</v>
      </c>
      <c r="AV135" s="2" t="s">
        <v>717</v>
      </c>
      <c r="AW135" s="2" t="s">
        <v>718</v>
      </c>
      <c r="AX135" s="2" t="s">
        <v>1145</v>
      </c>
      <c r="AY135" s="2" t="s">
        <v>1146</v>
      </c>
      <c r="AZ135" s="2" t="s">
        <v>1147</v>
      </c>
      <c r="BA135" s="2" t="s">
        <v>1346</v>
      </c>
    </row>
    <row r="136" spans="1:53" ht="37.5" customHeight="1">
      <c r="A136" s="6" t="s">
        <v>304</v>
      </c>
      <c r="B136" s="7" t="s">
        <v>305</v>
      </c>
      <c r="C136" s="6" t="s">
        <v>306</v>
      </c>
      <c r="D136" s="8" t="s">
        <v>307</v>
      </c>
      <c r="E136" s="14"/>
      <c r="F136" s="14"/>
      <c r="G136" s="14"/>
      <c r="H136" s="14"/>
      <c r="I136" s="14"/>
      <c r="J136" s="14"/>
      <c r="K136" s="13"/>
      <c r="AU136" s="2" t="s">
        <v>719</v>
      </c>
      <c r="AV136" s="2" t="s">
        <v>720</v>
      </c>
      <c r="AW136" s="2" t="s">
        <v>721</v>
      </c>
      <c r="AX136" s="2" t="s">
        <v>1148</v>
      </c>
      <c r="AY136" s="2" t="s">
        <v>1149</v>
      </c>
      <c r="AZ136" s="2" t="s">
        <v>1150</v>
      </c>
      <c r="BA136" s="2" t="s">
        <v>1347</v>
      </c>
    </row>
    <row r="137" spans="1:53" ht="27" customHeight="1">
      <c r="A137" s="6" t="s">
        <v>308</v>
      </c>
      <c r="B137" s="7" t="s">
        <v>309</v>
      </c>
      <c r="C137" s="6" t="s">
        <v>310</v>
      </c>
      <c r="D137" s="8" t="s">
        <v>311</v>
      </c>
      <c r="E137" s="14">
        <v>28.2</v>
      </c>
      <c r="F137" s="14">
        <v>28.09</v>
      </c>
      <c r="G137" s="14">
        <v>27.96</v>
      </c>
      <c r="H137" s="14">
        <v>27.95</v>
      </c>
      <c r="I137" s="14">
        <v>27.92</v>
      </c>
      <c r="J137" s="14">
        <v>27.9</v>
      </c>
      <c r="K137" s="13"/>
      <c r="AU137" s="2" t="s">
        <v>722</v>
      </c>
      <c r="AV137" s="2" t="s">
        <v>723</v>
      </c>
      <c r="AW137" s="2" t="s">
        <v>724</v>
      </c>
      <c r="AX137" s="2" t="s">
        <v>1151</v>
      </c>
      <c r="AY137" s="2" t="s">
        <v>1152</v>
      </c>
      <c r="AZ137" s="2" t="s">
        <v>1153</v>
      </c>
      <c r="BA137" s="2" t="s">
        <v>1348</v>
      </c>
    </row>
    <row r="138" spans="1:11" ht="15.75" customHeight="1">
      <c r="A138" s="28" t="s">
        <v>312</v>
      </c>
      <c r="B138" s="29"/>
      <c r="C138" s="29"/>
      <c r="D138" s="29"/>
      <c r="E138" s="30"/>
      <c r="F138" s="30"/>
      <c r="G138" s="30"/>
      <c r="H138" s="30"/>
      <c r="I138" s="30"/>
      <c r="J138" s="30"/>
      <c r="K138" s="30"/>
    </row>
    <row r="139" spans="1:11" ht="27" customHeight="1">
      <c r="A139" s="6" t="s">
        <v>313</v>
      </c>
      <c r="B139" s="7" t="s">
        <v>314</v>
      </c>
      <c r="C139" s="6" t="s">
        <v>314</v>
      </c>
      <c r="D139" s="8"/>
      <c r="E139" s="15"/>
      <c r="F139" s="15"/>
      <c r="G139" s="15"/>
      <c r="H139" s="15"/>
      <c r="I139" s="15"/>
      <c r="J139" s="15"/>
      <c r="K139" s="16"/>
    </row>
    <row r="140" spans="1:53" ht="27" customHeight="1">
      <c r="A140" s="6"/>
      <c r="B140" s="9" t="s">
        <v>315</v>
      </c>
      <c r="C140" s="6" t="s">
        <v>316</v>
      </c>
      <c r="D140" s="8" t="s">
        <v>317</v>
      </c>
      <c r="E140" s="12">
        <f aca="true" t="shared" si="39" ref="E140:J140">IF(E142=0,,E141/E142*1000)</f>
        <v>469.3788846872691</v>
      </c>
      <c r="F140" s="12">
        <f t="shared" si="39"/>
        <v>826.5707156224936</v>
      </c>
      <c r="G140" s="12">
        <f t="shared" si="39"/>
        <v>821.0097791937696</v>
      </c>
      <c r="H140" s="12">
        <f t="shared" si="39"/>
        <v>815.2573122704543</v>
      </c>
      <c r="I140" s="12">
        <f t="shared" si="39"/>
        <v>815.2573122704543</v>
      </c>
      <c r="J140" s="12">
        <f t="shared" si="39"/>
        <v>815.2573122704543</v>
      </c>
      <c r="K140" s="13"/>
      <c r="AU140" s="2" t="s">
        <v>725</v>
      </c>
      <c r="AV140" s="2" t="s">
        <v>726</v>
      </c>
      <c r="AW140" s="2" t="s">
        <v>727</v>
      </c>
      <c r="AX140" s="2" t="s">
        <v>1154</v>
      </c>
      <c r="AY140" s="2" t="s">
        <v>1155</v>
      </c>
      <c r="AZ140" s="2" t="s">
        <v>1156</v>
      </c>
      <c r="BA140" s="2" t="s">
        <v>1349</v>
      </c>
    </row>
    <row r="141" spans="1:53" ht="27" customHeight="1">
      <c r="A141" s="6"/>
      <c r="B141" s="10" t="s">
        <v>318</v>
      </c>
      <c r="C141" s="6" t="s">
        <v>319</v>
      </c>
      <c r="D141" s="8" t="s">
        <v>320</v>
      </c>
      <c r="E141" s="14">
        <v>10799</v>
      </c>
      <c r="F141" s="14">
        <v>18549.9</v>
      </c>
      <c r="G141" s="14">
        <v>18554</v>
      </c>
      <c r="H141" s="14">
        <v>18424</v>
      </c>
      <c r="I141" s="14">
        <v>18424</v>
      </c>
      <c r="J141" s="14">
        <v>18424</v>
      </c>
      <c r="K141" s="13"/>
      <c r="AU141" s="2" t="s">
        <v>728</v>
      </c>
      <c r="AV141" s="2" t="s">
        <v>729</v>
      </c>
      <c r="AW141" s="2" t="s">
        <v>730</v>
      </c>
      <c r="AX141" s="2" t="s">
        <v>1157</v>
      </c>
      <c r="AY141" s="2" t="s">
        <v>1158</v>
      </c>
      <c r="AZ141" s="2" t="s">
        <v>1159</v>
      </c>
      <c r="BA141" s="2" t="s">
        <v>1350</v>
      </c>
    </row>
    <row r="142" spans="1:53" ht="27" customHeight="1">
      <c r="A142" s="6"/>
      <c r="B142" s="10" t="s">
        <v>321</v>
      </c>
      <c r="C142" s="6" t="s">
        <v>322</v>
      </c>
      <c r="D142" s="8" t="s">
        <v>31</v>
      </c>
      <c r="E142" s="14">
        <v>23007</v>
      </c>
      <c r="F142" s="14">
        <v>22442</v>
      </c>
      <c r="G142" s="14">
        <v>22599</v>
      </c>
      <c r="H142" s="14">
        <v>22599</v>
      </c>
      <c r="I142" s="14">
        <v>22599</v>
      </c>
      <c r="J142" s="14">
        <v>22599</v>
      </c>
      <c r="K142" s="13"/>
      <c r="AU142" s="2" t="s">
        <v>731</v>
      </c>
      <c r="AV142" s="2" t="s">
        <v>732</v>
      </c>
      <c r="AW142" s="2" t="s">
        <v>733</v>
      </c>
      <c r="AX142" s="2" t="s">
        <v>1160</v>
      </c>
      <c r="AY142" s="2" t="s">
        <v>1161</v>
      </c>
      <c r="AZ142" s="2" t="s">
        <v>1162</v>
      </c>
      <c r="BA142" s="2" t="s">
        <v>1351</v>
      </c>
    </row>
    <row r="143" spans="1:53" ht="37.5" customHeight="1">
      <c r="A143" s="6"/>
      <c r="B143" s="9" t="s">
        <v>323</v>
      </c>
      <c r="C143" s="6" t="s">
        <v>324</v>
      </c>
      <c r="D143" s="8" t="s">
        <v>325</v>
      </c>
      <c r="E143" s="12">
        <f aca="true" t="shared" si="40" ref="E143:J143">IF(E145=0,,E144/E145)</f>
        <v>0.2148025280979209</v>
      </c>
      <c r="F143" s="12">
        <f t="shared" si="40"/>
        <v>0.21753441909723215</v>
      </c>
      <c r="G143" s="12">
        <f t="shared" si="40"/>
        <v>0.20006349542303825</v>
      </c>
      <c r="H143" s="12">
        <f t="shared" si="40"/>
        <v>0.1856538996855508</v>
      </c>
      <c r="I143" s="12">
        <f t="shared" si="40"/>
        <v>0.17690109779938842</v>
      </c>
      <c r="J143" s="12">
        <f t="shared" si="40"/>
        <v>0.17291492191733582</v>
      </c>
      <c r="K143" s="13"/>
      <c r="AU143" s="2" t="s">
        <v>734</v>
      </c>
      <c r="AV143" s="2" t="s">
        <v>735</v>
      </c>
      <c r="AW143" s="2" t="s">
        <v>736</v>
      </c>
      <c r="AX143" s="2" t="s">
        <v>1163</v>
      </c>
      <c r="AY143" s="2" t="s">
        <v>1164</v>
      </c>
      <c r="AZ143" s="2" t="s">
        <v>1165</v>
      </c>
      <c r="BA143" s="2" t="s">
        <v>1352</v>
      </c>
    </row>
    <row r="144" spans="1:53" ht="27" customHeight="1">
      <c r="A144" s="6"/>
      <c r="B144" s="10" t="s">
        <v>326</v>
      </c>
      <c r="C144" s="6" t="s">
        <v>327</v>
      </c>
      <c r="D144" s="8" t="s">
        <v>328</v>
      </c>
      <c r="E144" s="14">
        <v>75.11</v>
      </c>
      <c r="F144" s="14">
        <v>76</v>
      </c>
      <c r="G144" s="14">
        <v>75.62</v>
      </c>
      <c r="H144" s="14">
        <v>72.03</v>
      </c>
      <c r="I144" s="14">
        <v>70.58</v>
      </c>
      <c r="J144" s="14">
        <v>70.2</v>
      </c>
      <c r="K144" s="13"/>
      <c r="AU144" s="2" t="s">
        <v>737</v>
      </c>
      <c r="AV144" s="2" t="s">
        <v>738</v>
      </c>
      <c r="AW144" s="2" t="s">
        <v>739</v>
      </c>
      <c r="AX144" s="2" t="s">
        <v>1166</v>
      </c>
      <c r="AY144" s="2" t="s">
        <v>1167</v>
      </c>
      <c r="AZ144" s="2" t="s">
        <v>1168</v>
      </c>
      <c r="BA144" s="2" t="s">
        <v>1353</v>
      </c>
    </row>
    <row r="145" spans="1:53" ht="15.75" customHeight="1">
      <c r="A145" s="6"/>
      <c r="B145" s="10" t="s">
        <v>329</v>
      </c>
      <c r="C145" s="6" t="s">
        <v>330</v>
      </c>
      <c r="D145" s="8" t="s">
        <v>331</v>
      </c>
      <c r="E145" s="14">
        <v>349.67</v>
      </c>
      <c r="F145" s="14">
        <v>349.37</v>
      </c>
      <c r="G145" s="14">
        <v>377.98</v>
      </c>
      <c r="H145" s="14">
        <v>387.98</v>
      </c>
      <c r="I145" s="14">
        <v>398.98</v>
      </c>
      <c r="J145" s="14">
        <v>405.98</v>
      </c>
      <c r="K145" s="13"/>
      <c r="AU145" s="2" t="s">
        <v>740</v>
      </c>
      <c r="AV145" s="2" t="s">
        <v>741</v>
      </c>
      <c r="AW145" s="2" t="s">
        <v>742</v>
      </c>
      <c r="AX145" s="2" t="s">
        <v>1169</v>
      </c>
      <c r="AY145" s="2" t="s">
        <v>1170</v>
      </c>
      <c r="AZ145" s="2" t="s">
        <v>1171</v>
      </c>
      <c r="BA145" s="2" t="s">
        <v>1354</v>
      </c>
    </row>
    <row r="146" spans="1:53" ht="27" customHeight="1">
      <c r="A146" s="6"/>
      <c r="B146" s="9" t="s">
        <v>332</v>
      </c>
      <c r="C146" s="6" t="s">
        <v>333</v>
      </c>
      <c r="D146" s="8" t="s">
        <v>334</v>
      </c>
      <c r="E146" s="12">
        <f aca="true" t="shared" si="41" ref="E146:J146">IF(E148=0,,E147/E148*1000)</f>
        <v>21.985714285714284</v>
      </c>
      <c r="F146" s="12">
        <f t="shared" si="41"/>
        <v>22.199568241784597</v>
      </c>
      <c r="G146" s="12">
        <f t="shared" si="41"/>
        <v>25.093000958772773</v>
      </c>
      <c r="H146" s="12">
        <f t="shared" si="41"/>
        <v>25.01692292815008</v>
      </c>
      <c r="I146" s="12">
        <f t="shared" si="41"/>
        <v>24.173076923076923</v>
      </c>
      <c r="J146" s="12">
        <f t="shared" si="41"/>
        <v>23.976945244956774</v>
      </c>
      <c r="K146" s="13"/>
      <c r="AU146" s="2" t="s">
        <v>743</v>
      </c>
      <c r="AV146" s="2" t="s">
        <v>744</v>
      </c>
      <c r="AW146" s="2" t="s">
        <v>745</v>
      </c>
      <c r="AX146" s="2" t="s">
        <v>1172</v>
      </c>
      <c r="AY146" s="2" t="s">
        <v>1173</v>
      </c>
      <c r="AZ146" s="2" t="s">
        <v>1174</v>
      </c>
      <c r="BA146" s="2" t="s">
        <v>1355</v>
      </c>
    </row>
    <row r="147" spans="1:53" ht="27" customHeight="1">
      <c r="A147" s="6"/>
      <c r="B147" s="10" t="s">
        <v>335</v>
      </c>
      <c r="C147" s="6" t="s">
        <v>336</v>
      </c>
      <c r="D147" s="8" t="s">
        <v>337</v>
      </c>
      <c r="E147" s="14">
        <v>277.02</v>
      </c>
      <c r="F147" s="14">
        <v>277.65</v>
      </c>
      <c r="G147" s="14">
        <v>261.72</v>
      </c>
      <c r="H147" s="14">
        <v>258.7</v>
      </c>
      <c r="I147" s="14">
        <v>251.4</v>
      </c>
      <c r="J147" s="14">
        <v>249.6</v>
      </c>
      <c r="K147" s="13"/>
      <c r="AU147" s="2" t="s">
        <v>746</v>
      </c>
      <c r="AV147" s="2" t="s">
        <v>747</v>
      </c>
      <c r="AW147" s="2" t="s">
        <v>748</v>
      </c>
      <c r="AX147" s="2" t="s">
        <v>1175</v>
      </c>
      <c r="AY147" s="2" t="s">
        <v>1176</v>
      </c>
      <c r="AZ147" s="2" t="s">
        <v>1177</v>
      </c>
      <c r="BA147" s="2" t="s">
        <v>1356</v>
      </c>
    </row>
    <row r="148" spans="1:53" ht="37.5" customHeight="1">
      <c r="A148" s="6"/>
      <c r="B148" s="10" t="s">
        <v>338</v>
      </c>
      <c r="C148" s="6" t="s">
        <v>339</v>
      </c>
      <c r="D148" s="8" t="s">
        <v>31</v>
      </c>
      <c r="E148" s="14">
        <v>12600</v>
      </c>
      <c r="F148" s="14">
        <v>12507</v>
      </c>
      <c r="G148" s="14">
        <v>10430</v>
      </c>
      <c r="H148" s="14">
        <v>10341</v>
      </c>
      <c r="I148" s="14">
        <v>10400</v>
      </c>
      <c r="J148" s="14">
        <v>10410</v>
      </c>
      <c r="K148" s="13"/>
      <c r="AU148" s="2" t="s">
        <v>749</v>
      </c>
      <c r="AV148" s="2" t="s">
        <v>750</v>
      </c>
      <c r="AW148" s="2" t="s">
        <v>751</v>
      </c>
      <c r="AX148" s="2" t="s">
        <v>1178</v>
      </c>
      <c r="AY148" s="2" t="s">
        <v>1179</v>
      </c>
      <c r="AZ148" s="2" t="s">
        <v>1180</v>
      </c>
      <c r="BA148" s="2" t="s">
        <v>1357</v>
      </c>
    </row>
    <row r="149" spans="1:53" ht="27" customHeight="1">
      <c r="A149" s="6"/>
      <c r="B149" s="9" t="s">
        <v>340</v>
      </c>
      <c r="C149" s="6" t="s">
        <v>341</v>
      </c>
      <c r="D149" s="8" t="s">
        <v>334</v>
      </c>
      <c r="E149" s="12">
        <f aca="true" t="shared" si="42" ref="E149:J149">IF(E151=0,,E150/E151*1000)</f>
        <v>47.729341909945575</v>
      </c>
      <c r="F149" s="12">
        <f t="shared" si="42"/>
        <v>43.83042394014962</v>
      </c>
      <c r="G149" s="12">
        <f t="shared" si="42"/>
        <v>41.47019664072102</v>
      </c>
      <c r="H149" s="12">
        <f t="shared" si="42"/>
        <v>41.402089307660795</v>
      </c>
      <c r="I149" s="12">
        <f t="shared" si="42"/>
        <v>41.333981974600576</v>
      </c>
      <c r="J149" s="12">
        <f t="shared" si="42"/>
        <v>40.5074764440803</v>
      </c>
      <c r="K149" s="13"/>
      <c r="AU149" s="2" t="s">
        <v>752</v>
      </c>
      <c r="AV149" s="2" t="s">
        <v>753</v>
      </c>
      <c r="AW149" s="2" t="s">
        <v>754</v>
      </c>
      <c r="AX149" s="2" t="s">
        <v>1181</v>
      </c>
      <c r="AY149" s="2" t="s">
        <v>1182</v>
      </c>
      <c r="AZ149" s="2" t="s">
        <v>1183</v>
      </c>
      <c r="BA149" s="2" t="s">
        <v>1358</v>
      </c>
    </row>
    <row r="150" spans="1:53" ht="27" customHeight="1">
      <c r="A150" s="6"/>
      <c r="B150" s="10" t="s">
        <v>342</v>
      </c>
      <c r="C150" s="6" t="s">
        <v>343</v>
      </c>
      <c r="D150" s="8" t="s">
        <v>337</v>
      </c>
      <c r="E150" s="14">
        <v>964.61</v>
      </c>
      <c r="F150" s="14">
        <v>878.8</v>
      </c>
      <c r="G150" s="14">
        <v>809.83</v>
      </c>
      <c r="H150" s="14">
        <v>808.5</v>
      </c>
      <c r="I150" s="14">
        <v>807.17</v>
      </c>
      <c r="J150" s="14">
        <v>791.03</v>
      </c>
      <c r="K150" s="13"/>
      <c r="AU150" s="2" t="s">
        <v>755</v>
      </c>
      <c r="AV150" s="2" t="s">
        <v>756</v>
      </c>
      <c r="AW150" s="2" t="s">
        <v>757</v>
      </c>
      <c r="AX150" s="2" t="s">
        <v>1184</v>
      </c>
      <c r="AY150" s="2" t="s">
        <v>1185</v>
      </c>
      <c r="AZ150" s="2" t="s">
        <v>1186</v>
      </c>
      <c r="BA150" s="2" t="s">
        <v>1359</v>
      </c>
    </row>
    <row r="151" spans="1:53" ht="37.5" customHeight="1">
      <c r="A151" s="6"/>
      <c r="B151" s="10" t="s">
        <v>344</v>
      </c>
      <c r="C151" s="6" t="s">
        <v>345</v>
      </c>
      <c r="D151" s="8" t="s">
        <v>31</v>
      </c>
      <c r="E151" s="14">
        <v>20210</v>
      </c>
      <c r="F151" s="14">
        <v>20050</v>
      </c>
      <c r="G151" s="14">
        <v>19528</v>
      </c>
      <c r="H151" s="14">
        <v>19528</v>
      </c>
      <c r="I151" s="14">
        <v>19528</v>
      </c>
      <c r="J151" s="14">
        <v>19528</v>
      </c>
      <c r="K151" s="13"/>
      <c r="AU151" s="2" t="s">
        <v>758</v>
      </c>
      <c r="AV151" s="2" t="s">
        <v>759</v>
      </c>
      <c r="AW151" s="2" t="s">
        <v>760</v>
      </c>
      <c r="AX151" s="2" t="s">
        <v>1187</v>
      </c>
      <c r="AY151" s="2" t="s">
        <v>1188</v>
      </c>
      <c r="AZ151" s="2" t="s">
        <v>1189</v>
      </c>
      <c r="BA151" s="2" t="s">
        <v>1360</v>
      </c>
    </row>
    <row r="152" spans="1:53" ht="27" customHeight="1">
      <c r="A152" s="6"/>
      <c r="B152" s="9" t="s">
        <v>346</v>
      </c>
      <c r="C152" s="6" t="s">
        <v>347</v>
      </c>
      <c r="D152" s="8" t="s">
        <v>334</v>
      </c>
      <c r="E152" s="12">
        <f aca="true" t="shared" si="43" ref="E152:J152">IF(E154=0,,E153/E154*1000)</f>
        <v>259.9141630901288</v>
      </c>
      <c r="F152" s="12">
        <f t="shared" si="43"/>
        <v>264.2795513373598</v>
      </c>
      <c r="G152" s="12">
        <f t="shared" si="43"/>
        <v>253.02904564315355</v>
      </c>
      <c r="H152" s="12">
        <f t="shared" si="43"/>
        <v>299.3380165289256</v>
      </c>
      <c r="I152" s="12">
        <f t="shared" si="43"/>
        <v>299.3380165289256</v>
      </c>
      <c r="J152" s="12">
        <f t="shared" si="43"/>
        <v>299.3380165289256</v>
      </c>
      <c r="K152" s="13"/>
      <c r="AU152" s="2" t="s">
        <v>761</v>
      </c>
      <c r="AV152" s="2" t="s">
        <v>762</v>
      </c>
      <c r="AW152" s="2" t="s">
        <v>763</v>
      </c>
      <c r="AX152" s="2" t="s">
        <v>1190</v>
      </c>
      <c r="AY152" s="2" t="s">
        <v>1191</v>
      </c>
      <c r="AZ152" s="2" t="s">
        <v>1192</v>
      </c>
      <c r="BA152" s="2" t="s">
        <v>1361</v>
      </c>
    </row>
    <row r="153" spans="1:53" ht="27" customHeight="1">
      <c r="A153" s="6"/>
      <c r="B153" s="10" t="s">
        <v>348</v>
      </c>
      <c r="C153" s="6" t="s">
        <v>349</v>
      </c>
      <c r="D153" s="8" t="s">
        <v>337</v>
      </c>
      <c r="E153" s="14">
        <v>3028</v>
      </c>
      <c r="F153" s="14">
        <v>3063</v>
      </c>
      <c r="G153" s="14">
        <v>3049</v>
      </c>
      <c r="H153" s="14">
        <v>3621.99</v>
      </c>
      <c r="I153" s="14">
        <v>3621.99</v>
      </c>
      <c r="J153" s="14">
        <v>3621.99</v>
      </c>
      <c r="K153" s="13"/>
      <c r="AU153" s="2" t="s">
        <v>764</v>
      </c>
      <c r="AV153" s="2" t="s">
        <v>765</v>
      </c>
      <c r="AW153" s="2" t="s">
        <v>766</v>
      </c>
      <c r="AX153" s="2" t="s">
        <v>1193</v>
      </c>
      <c r="AY153" s="2" t="s">
        <v>1194</v>
      </c>
      <c r="AZ153" s="2" t="s">
        <v>1195</v>
      </c>
      <c r="BA153" s="2" t="s">
        <v>1362</v>
      </c>
    </row>
    <row r="154" spans="1:53" ht="37.5" customHeight="1">
      <c r="A154" s="6"/>
      <c r="B154" s="10" t="s">
        <v>350</v>
      </c>
      <c r="C154" s="6" t="s">
        <v>351</v>
      </c>
      <c r="D154" s="8" t="s">
        <v>31</v>
      </c>
      <c r="E154" s="14">
        <v>11650</v>
      </c>
      <c r="F154" s="14">
        <v>11590</v>
      </c>
      <c r="G154" s="14">
        <v>12050</v>
      </c>
      <c r="H154" s="14">
        <v>12100</v>
      </c>
      <c r="I154" s="14">
        <v>12100</v>
      </c>
      <c r="J154" s="14">
        <v>12100</v>
      </c>
      <c r="K154" s="13"/>
      <c r="AU154" s="2" t="s">
        <v>767</v>
      </c>
      <c r="AV154" s="2" t="s">
        <v>768</v>
      </c>
      <c r="AW154" s="2" t="s">
        <v>769</v>
      </c>
      <c r="AX154" s="2" t="s">
        <v>1196</v>
      </c>
      <c r="AY154" s="2" t="s">
        <v>1197</v>
      </c>
      <c r="AZ154" s="2" t="s">
        <v>1198</v>
      </c>
      <c r="BA154" s="2" t="s">
        <v>1363</v>
      </c>
    </row>
    <row r="155" spans="1:11" ht="37.5" customHeight="1">
      <c r="A155" s="6" t="s">
        <v>352</v>
      </c>
      <c r="B155" s="7" t="s">
        <v>353</v>
      </c>
      <c r="C155" s="6" t="s">
        <v>353</v>
      </c>
      <c r="D155" s="8"/>
      <c r="E155" s="15"/>
      <c r="F155" s="15"/>
      <c r="G155" s="15"/>
      <c r="H155" s="15"/>
      <c r="I155" s="15"/>
      <c r="J155" s="15"/>
      <c r="K155" s="16"/>
    </row>
    <row r="156" spans="1:53" ht="37.5" customHeight="1">
      <c r="A156" s="6"/>
      <c r="B156" s="9" t="s">
        <v>315</v>
      </c>
      <c r="C156" s="6" t="s">
        <v>354</v>
      </c>
      <c r="D156" s="8" t="s">
        <v>355</v>
      </c>
      <c r="E156" s="12">
        <f aca="true" t="shared" si="44" ref="E156:J156">IF(E137=0,,E157/E137)</f>
        <v>126.08510638297872</v>
      </c>
      <c r="F156" s="12">
        <f t="shared" si="44"/>
        <v>153.18618725525099</v>
      </c>
      <c r="G156" s="12">
        <f t="shared" si="44"/>
        <v>149.58512160228898</v>
      </c>
      <c r="H156" s="12">
        <f t="shared" si="44"/>
        <v>145.4418604651163</v>
      </c>
      <c r="I156" s="12">
        <f t="shared" si="44"/>
        <v>142.6862464183381</v>
      </c>
      <c r="J156" s="12">
        <f t="shared" si="44"/>
        <v>143.0430107526882</v>
      </c>
      <c r="K156" s="13"/>
      <c r="AU156" s="2" t="s">
        <v>770</v>
      </c>
      <c r="AV156" s="2" t="s">
        <v>771</v>
      </c>
      <c r="AW156" s="2" t="s">
        <v>772</v>
      </c>
      <c r="AX156" s="2" t="s">
        <v>1199</v>
      </c>
      <c r="AY156" s="2" t="s">
        <v>1200</v>
      </c>
      <c r="AZ156" s="2" t="s">
        <v>1201</v>
      </c>
      <c r="BA156" s="2" t="s">
        <v>1364</v>
      </c>
    </row>
    <row r="157" spans="1:53" ht="27" customHeight="1">
      <c r="A157" s="6"/>
      <c r="B157" s="10" t="s">
        <v>356</v>
      </c>
      <c r="C157" s="6" t="s">
        <v>357</v>
      </c>
      <c r="D157" s="8" t="s">
        <v>358</v>
      </c>
      <c r="E157" s="14">
        <v>3555.6</v>
      </c>
      <c r="F157" s="14">
        <v>4303</v>
      </c>
      <c r="G157" s="14">
        <v>4182.4</v>
      </c>
      <c r="H157" s="14">
        <v>4065.1</v>
      </c>
      <c r="I157" s="14">
        <v>3983.8</v>
      </c>
      <c r="J157" s="14">
        <v>3990.9</v>
      </c>
      <c r="K157" s="13"/>
      <c r="AU157" s="2" t="s">
        <v>773</v>
      </c>
      <c r="AV157" s="2" t="s">
        <v>774</v>
      </c>
      <c r="AW157" s="2" t="s">
        <v>775</v>
      </c>
      <c r="AX157" s="2" t="s">
        <v>1202</v>
      </c>
      <c r="AY157" s="2" t="s">
        <v>1203</v>
      </c>
      <c r="AZ157" s="2" t="s">
        <v>1204</v>
      </c>
      <c r="BA157" s="2" t="s">
        <v>1365</v>
      </c>
    </row>
    <row r="158" spans="1:53" ht="37.5" customHeight="1">
      <c r="A158" s="6"/>
      <c r="B158" s="9" t="s">
        <v>323</v>
      </c>
      <c r="C158" s="6" t="s">
        <v>359</v>
      </c>
      <c r="D158" s="8" t="s">
        <v>325</v>
      </c>
      <c r="E158" s="12">
        <f aca="true" t="shared" si="45" ref="E158:J158">IF(E160=0,,E159/E160)</f>
        <v>0.18640776699029127</v>
      </c>
      <c r="F158" s="12">
        <f t="shared" si="45"/>
        <v>0.18934469898774642</v>
      </c>
      <c r="G158" s="12">
        <f t="shared" si="45"/>
        <v>0.2040125976904234</v>
      </c>
      <c r="H158" s="12">
        <f t="shared" si="45"/>
        <v>0.20074652980286947</v>
      </c>
      <c r="I158" s="12">
        <f t="shared" si="45"/>
        <v>0.1967805902251254</v>
      </c>
      <c r="J158" s="12">
        <f t="shared" si="45"/>
        <v>0.19479762043625334</v>
      </c>
      <c r="K158" s="13"/>
      <c r="AU158" s="2" t="s">
        <v>776</v>
      </c>
      <c r="AV158" s="2" t="s">
        <v>777</v>
      </c>
      <c r="AW158" s="2" t="s">
        <v>778</v>
      </c>
      <c r="AX158" s="2" t="s">
        <v>1205</v>
      </c>
      <c r="AY158" s="2" t="s">
        <v>1206</v>
      </c>
      <c r="AZ158" s="2" t="s">
        <v>1207</v>
      </c>
      <c r="BA158" s="2" t="s">
        <v>1366</v>
      </c>
    </row>
    <row r="159" spans="1:53" ht="27" customHeight="1">
      <c r="A159" s="6"/>
      <c r="B159" s="10" t="s">
        <v>360</v>
      </c>
      <c r="C159" s="6" t="s">
        <v>361</v>
      </c>
      <c r="D159" s="8" t="s">
        <v>328</v>
      </c>
      <c r="E159" s="14">
        <v>17.28</v>
      </c>
      <c r="F159" s="14">
        <v>17.77</v>
      </c>
      <c r="G159" s="14">
        <v>17.49</v>
      </c>
      <c r="H159" s="14">
        <v>17.21</v>
      </c>
      <c r="I159" s="14">
        <v>16.87</v>
      </c>
      <c r="J159" s="14">
        <v>16.7</v>
      </c>
      <c r="K159" s="13"/>
      <c r="AU159" s="2" t="s">
        <v>779</v>
      </c>
      <c r="AV159" s="2" t="s">
        <v>780</v>
      </c>
      <c r="AW159" s="2" t="s">
        <v>781</v>
      </c>
      <c r="AX159" s="2" t="s">
        <v>1208</v>
      </c>
      <c r="AY159" s="2" t="s">
        <v>1209</v>
      </c>
      <c r="AZ159" s="2" t="s">
        <v>1210</v>
      </c>
      <c r="BA159" s="2" t="s">
        <v>1367</v>
      </c>
    </row>
    <row r="160" spans="1:53" ht="27" customHeight="1">
      <c r="A160" s="6"/>
      <c r="B160" s="10" t="s">
        <v>362</v>
      </c>
      <c r="C160" s="6" t="s">
        <v>363</v>
      </c>
      <c r="D160" s="8" t="s">
        <v>331</v>
      </c>
      <c r="E160" s="14">
        <v>92.7</v>
      </c>
      <c r="F160" s="14">
        <v>93.85</v>
      </c>
      <c r="G160" s="14">
        <v>85.73</v>
      </c>
      <c r="H160" s="14">
        <v>85.73</v>
      </c>
      <c r="I160" s="14">
        <v>85.73</v>
      </c>
      <c r="J160" s="14">
        <v>85.73</v>
      </c>
      <c r="K160" s="13"/>
      <c r="AU160" s="2" t="s">
        <v>782</v>
      </c>
      <c r="AV160" s="2" t="s">
        <v>783</v>
      </c>
      <c r="AW160" s="2" t="s">
        <v>784</v>
      </c>
      <c r="AX160" s="2" t="s">
        <v>1211</v>
      </c>
      <c r="AY160" s="2" t="s">
        <v>1212</v>
      </c>
      <c r="AZ160" s="2" t="s">
        <v>1213</v>
      </c>
      <c r="BA160" s="2" t="s">
        <v>1368</v>
      </c>
    </row>
    <row r="161" spans="1:53" ht="37.5" customHeight="1">
      <c r="A161" s="6"/>
      <c r="B161" s="9" t="s">
        <v>332</v>
      </c>
      <c r="C161" s="6" t="s">
        <v>364</v>
      </c>
      <c r="D161" s="8" t="s">
        <v>365</v>
      </c>
      <c r="E161" s="12">
        <f aca="true" t="shared" si="46" ref="E161:J161">IF(E137=0,,E162/E137)</f>
        <v>0.17375886524822698</v>
      </c>
      <c r="F161" s="12">
        <f t="shared" si="46"/>
        <v>0.1851192595229619</v>
      </c>
      <c r="G161" s="12">
        <f t="shared" si="46"/>
        <v>0.24320457796852646</v>
      </c>
      <c r="H161" s="12">
        <f t="shared" si="46"/>
        <v>0.25760286225402507</v>
      </c>
      <c r="I161" s="12">
        <f t="shared" si="46"/>
        <v>0.28653295128939826</v>
      </c>
      <c r="J161" s="12">
        <f t="shared" si="46"/>
        <v>0.2939068100358423</v>
      </c>
      <c r="K161" s="13"/>
      <c r="M161" s="2" t="s">
        <v>1390</v>
      </c>
      <c r="AU161" s="2" t="s">
        <v>785</v>
      </c>
      <c r="AV161" s="2" t="s">
        <v>786</v>
      </c>
      <c r="AW161" s="2" t="s">
        <v>787</v>
      </c>
      <c r="AX161" s="2" t="s">
        <v>1214</v>
      </c>
      <c r="AY161" s="2" t="s">
        <v>1215</v>
      </c>
      <c r="AZ161" s="2" t="s">
        <v>1216</v>
      </c>
      <c r="BA161" s="2" t="s">
        <v>1369</v>
      </c>
    </row>
    <row r="162" spans="1:53" ht="67.5" customHeight="1">
      <c r="A162" s="6"/>
      <c r="B162" s="10" t="s">
        <v>366</v>
      </c>
      <c r="C162" s="6" t="s">
        <v>367</v>
      </c>
      <c r="D162" s="8" t="s">
        <v>337</v>
      </c>
      <c r="E162" s="14">
        <v>4.9</v>
      </c>
      <c r="F162" s="14">
        <v>5.2</v>
      </c>
      <c r="G162" s="14">
        <v>6.8</v>
      </c>
      <c r="H162" s="14">
        <v>7.2</v>
      </c>
      <c r="I162" s="14">
        <v>8</v>
      </c>
      <c r="J162" s="14">
        <v>8.2</v>
      </c>
      <c r="K162" s="13" t="s">
        <v>1388</v>
      </c>
      <c r="AU162" s="2" t="s">
        <v>788</v>
      </c>
      <c r="AV162" s="2" t="s">
        <v>789</v>
      </c>
      <c r="AW162" s="2" t="s">
        <v>790</v>
      </c>
      <c r="AX162" s="2" t="s">
        <v>1217</v>
      </c>
      <c r="AY162" s="2" t="s">
        <v>1218</v>
      </c>
      <c r="AZ162" s="2" t="s">
        <v>1219</v>
      </c>
      <c r="BA162" s="2" t="s">
        <v>1370</v>
      </c>
    </row>
    <row r="163" spans="1:53" ht="37.5" customHeight="1">
      <c r="A163" s="6"/>
      <c r="B163" s="9" t="s">
        <v>340</v>
      </c>
      <c r="C163" s="6" t="s">
        <v>368</v>
      </c>
      <c r="D163" s="8" t="s">
        <v>365</v>
      </c>
      <c r="E163" s="12">
        <f aca="true" t="shared" si="47" ref="E163:J163">IF(E137=0,,E164/E137)</f>
        <v>1.4131205673758866</v>
      </c>
      <c r="F163" s="12">
        <f t="shared" si="47"/>
        <v>1.2726949092203632</v>
      </c>
      <c r="G163" s="12">
        <f t="shared" si="47"/>
        <v>1.1416309012875536</v>
      </c>
      <c r="H163" s="12">
        <f t="shared" si="47"/>
        <v>1.0876565295169947</v>
      </c>
      <c r="I163" s="12">
        <f t="shared" si="47"/>
        <v>1.0458452722063036</v>
      </c>
      <c r="J163" s="12">
        <f t="shared" si="47"/>
        <v>1.021505376344086</v>
      </c>
      <c r="K163" s="13"/>
      <c r="AU163" s="2" t="s">
        <v>791</v>
      </c>
      <c r="AV163" s="2" t="s">
        <v>792</v>
      </c>
      <c r="AW163" s="2" t="s">
        <v>793</v>
      </c>
      <c r="AX163" s="2" t="s">
        <v>1220</v>
      </c>
      <c r="AY163" s="2" t="s">
        <v>1221</v>
      </c>
      <c r="AZ163" s="2" t="s">
        <v>1222</v>
      </c>
      <c r="BA163" s="2" t="s">
        <v>1371</v>
      </c>
    </row>
    <row r="164" spans="1:53" ht="27" customHeight="1">
      <c r="A164" s="6"/>
      <c r="B164" s="10" t="s">
        <v>369</v>
      </c>
      <c r="C164" s="6" t="s">
        <v>370</v>
      </c>
      <c r="D164" s="8" t="s">
        <v>337</v>
      </c>
      <c r="E164" s="14">
        <v>39.85</v>
      </c>
      <c r="F164" s="14">
        <v>35.75</v>
      </c>
      <c r="G164" s="14">
        <v>31.92</v>
      </c>
      <c r="H164" s="14">
        <v>30.4</v>
      </c>
      <c r="I164" s="14">
        <v>29.2</v>
      </c>
      <c r="J164" s="14">
        <v>28.5</v>
      </c>
      <c r="K164" s="13"/>
      <c r="AU164" s="2" t="s">
        <v>794</v>
      </c>
      <c r="AV164" s="2" t="s">
        <v>795</v>
      </c>
      <c r="AW164" s="2" t="s">
        <v>796</v>
      </c>
      <c r="AX164" s="2" t="s">
        <v>1223</v>
      </c>
      <c r="AY164" s="2" t="s">
        <v>1224</v>
      </c>
      <c r="AZ164" s="2" t="s">
        <v>1225</v>
      </c>
      <c r="BA164" s="2" t="s">
        <v>1372</v>
      </c>
    </row>
    <row r="165" spans="1:53" ht="37.5" customHeight="1">
      <c r="A165" s="6"/>
      <c r="B165" s="9" t="s">
        <v>346</v>
      </c>
      <c r="C165" s="6" t="s">
        <v>371</v>
      </c>
      <c r="D165" s="8" t="s">
        <v>365</v>
      </c>
      <c r="E165" s="12">
        <f aca="true" t="shared" si="48" ref="E165:J165">IF(E137=0,,E166/E137)</f>
        <v>0.2446808510638298</v>
      </c>
      <c r="F165" s="12">
        <f t="shared" si="48"/>
        <v>0.23851904592381631</v>
      </c>
      <c r="G165" s="12">
        <f t="shared" si="48"/>
        <v>0.20386266094420602</v>
      </c>
      <c r="H165" s="12">
        <f t="shared" si="48"/>
        <v>0.2039355992844365</v>
      </c>
      <c r="I165" s="12">
        <f t="shared" si="48"/>
        <v>0.20415472779369626</v>
      </c>
      <c r="J165" s="12">
        <f t="shared" si="48"/>
        <v>0.20430107526881722</v>
      </c>
      <c r="K165" s="13"/>
      <c r="AU165" s="2" t="s">
        <v>797</v>
      </c>
      <c r="AV165" s="2" t="s">
        <v>798</v>
      </c>
      <c r="AW165" s="2" t="s">
        <v>799</v>
      </c>
      <c r="AX165" s="2" t="s">
        <v>1226</v>
      </c>
      <c r="AY165" s="2" t="s">
        <v>1227</v>
      </c>
      <c r="AZ165" s="2" t="s">
        <v>1228</v>
      </c>
      <c r="BA165" s="2" t="s">
        <v>1373</v>
      </c>
    </row>
    <row r="166" spans="1:53" ht="27" customHeight="1">
      <c r="A166" s="6"/>
      <c r="B166" s="10" t="s">
        <v>372</v>
      </c>
      <c r="C166" s="6" t="s">
        <v>373</v>
      </c>
      <c r="D166" s="8" t="s">
        <v>337</v>
      </c>
      <c r="E166" s="14">
        <v>6.9</v>
      </c>
      <c r="F166" s="14">
        <v>6.7</v>
      </c>
      <c r="G166" s="14">
        <v>5.7</v>
      </c>
      <c r="H166" s="14">
        <v>5.7</v>
      </c>
      <c r="I166" s="14">
        <v>5.7</v>
      </c>
      <c r="J166" s="14">
        <v>5.7</v>
      </c>
      <c r="K166" s="13"/>
      <c r="AU166" s="2" t="s">
        <v>800</v>
      </c>
      <c r="AV166" s="2" t="s">
        <v>801</v>
      </c>
      <c r="AW166" s="2" t="s">
        <v>802</v>
      </c>
      <c r="AX166" s="2" t="s">
        <v>1229</v>
      </c>
      <c r="AY166" s="2" t="s">
        <v>1230</v>
      </c>
      <c r="AZ166" s="2" t="s">
        <v>1231</v>
      </c>
      <c r="BA166" s="2" t="s">
        <v>1374</v>
      </c>
    </row>
    <row r="167" ht="12.75">
      <c r="A167"/>
    </row>
    <row r="168" ht="12.75"/>
    <row r="169" ht="12.75"/>
    <row r="170" ht="12.75"/>
    <row r="171" ht="12.75"/>
  </sheetData>
  <sheetProtection/>
  <mergeCells count="18">
    <mergeCell ref="A106:K106"/>
    <mergeCell ref="A119:K119"/>
    <mergeCell ref="A138:K138"/>
    <mergeCell ref="A8:K8"/>
    <mergeCell ref="A34:K34"/>
    <mergeCell ref="A43:K43"/>
    <mergeCell ref="A70:K70"/>
    <mergeCell ref="A87:K87"/>
    <mergeCell ref="A90:K90"/>
    <mergeCell ref="A1:B1"/>
    <mergeCell ref="A2:K2"/>
    <mergeCell ref="A3:K3"/>
    <mergeCell ref="A5:A7"/>
    <mergeCell ref="B5:B7"/>
    <mergeCell ref="D5:D7"/>
    <mergeCell ref="E5:G5"/>
    <mergeCell ref="H5:J5"/>
    <mergeCell ref="K5:K7"/>
  </mergeCells>
  <printOptions horizontalCentered="1"/>
  <pageMargins left="0.3937007874015748" right="0.3937007874015748" top="0.3937007874015748" bottom="0.3937007874015748" header="0.3937007874015748" footer="0.3937007874015748"/>
  <pageSetup fitToHeight="0" horizontalDpi="600" verticalDpi="600" orientation="landscape" paperSize="9" scale="79" r:id="rId1"/>
  <rowBreaks count="8" manualBreakCount="8">
    <brk id="21" max="255" man="1"/>
    <brk id="33" max="255" man="1"/>
    <brk id="44" max="255" man="1"/>
    <brk id="57" max="255" man="1"/>
    <brk id="69" max="255" man="1"/>
    <brk id="89" max="255" man="1"/>
    <brk id="105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Дементьева Е.А.</dc:creator>
  <cp:keywords/>
  <dc:description/>
  <cp:lastModifiedBy>Пользователь</cp:lastModifiedBy>
  <cp:lastPrinted>2013-04-29T05:12:17Z</cp:lastPrinted>
  <dcterms:created xsi:type="dcterms:W3CDTF">2002-12-13T16:16:48Z</dcterms:created>
  <dcterms:modified xsi:type="dcterms:W3CDTF">2013-04-29T11:14:16Z</dcterms:modified>
  <cp:category/>
  <cp:version/>
  <cp:contentType/>
  <cp:contentStatus/>
</cp:coreProperties>
</file>